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enkay\Desktop\SZSZÜ\S001_Szombathely-Kőszeg\"/>
    </mc:Choice>
  </mc:AlternateContent>
  <workbookProtection workbookPassword="C9E2" lockStructure="1"/>
  <bookViews>
    <workbookView xWindow="0" yWindow="0" windowWidth="19140" windowHeight="6210" firstSheet="2" activeTab="2"/>
  </bookViews>
  <sheets>
    <sheet name="Előlap" sheetId="1" state="hidden" r:id="rId1"/>
    <sheet name="Összesítő" sheetId="2" state="hidden" r:id="rId2"/>
    <sheet name="B_SZV_1A" sheetId="3" r:id="rId3"/>
    <sheet name="adat" sheetId="7" state="hidden" r:id="rId4"/>
    <sheet name="Kitöltési útmutató" sheetId="4" state="hidden" r:id="rId5"/>
    <sheet name="Megjegyzés" sheetId="5" state="hidden" r:id="rId6"/>
  </sheets>
  <definedNames>
    <definedName name="_xlnm._FilterDatabase" localSheetId="2" hidden="1">B_SZV_1A!$A$2:$CH$207</definedName>
  </definedNames>
  <calcPr calcId="152511" calcMode="manual"/>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C151" i="3" l="1"/>
  <c r="CB151" i="3"/>
  <c r="CA151" i="3"/>
  <c r="BZ151" i="3"/>
  <c r="BY151" i="3"/>
  <c r="BX151" i="3"/>
  <c r="BW151" i="3"/>
  <c r="BV151" i="3"/>
  <c r="BU151" i="3"/>
  <c r="BN151" i="3"/>
  <c r="BM151" i="3"/>
  <c r="BO151" i="3" s="1"/>
  <c r="BJ151" i="3"/>
  <c r="BG151" i="3"/>
  <c r="BF151" i="3"/>
  <c r="AZ151" i="3"/>
  <c r="AY151" i="3"/>
  <c r="AW151" i="3"/>
  <c r="AQ151" i="3"/>
  <c r="BI151" i="3" s="1"/>
  <c r="BL151" i="3" s="1"/>
  <c r="AC151" i="3"/>
  <c r="BE151" i="3" s="1"/>
  <c r="K151" i="3"/>
  <c r="J151" i="3"/>
  <c r="I151" i="3"/>
  <c r="F151" i="3"/>
  <c r="BB151" i="3" s="1"/>
  <c r="BH151" i="3" l="1"/>
  <c r="BK151" i="3"/>
  <c r="H151" i="3"/>
  <c r="BQ151" i="3"/>
  <c r="BT151" i="3"/>
  <c r="BD151" i="3"/>
  <c r="BS151" i="3"/>
  <c r="BC151" i="3"/>
  <c r="BR151" i="3"/>
  <c r="BP151" i="3"/>
  <c r="BA151" i="3"/>
  <c r="CD151" i="3" l="1"/>
  <c r="AD151" i="3"/>
  <c r="CE151" i="3"/>
  <c r="A151" i="3" s="1"/>
  <c r="CF151" i="3" s="1"/>
  <c r="AS151" i="3"/>
  <c r="CH151" i="3" l="1"/>
  <c r="CG151" i="3"/>
  <c r="CC28" i="3" l="1"/>
  <c r="CB28" i="3"/>
  <c r="CA28" i="3"/>
  <c r="BZ28" i="3"/>
  <c r="BY28" i="3"/>
  <c r="BX28" i="3"/>
  <c r="BW28" i="3"/>
  <c r="BV28" i="3"/>
  <c r="BU28" i="3"/>
  <c r="BN28" i="3"/>
  <c r="BP28" i="3" s="1"/>
  <c r="BM28" i="3"/>
  <c r="BO28" i="3" s="1"/>
  <c r="BJ28" i="3"/>
  <c r="BG28" i="3"/>
  <c r="BF28" i="3"/>
  <c r="AZ28" i="3"/>
  <c r="AY28" i="3"/>
  <c r="AW28" i="3"/>
  <c r="AQ28" i="3"/>
  <c r="BI28" i="3" s="1"/>
  <c r="BL28" i="3" s="1"/>
  <c r="AC28" i="3"/>
  <c r="BE28" i="3" s="1"/>
  <c r="K28" i="3"/>
  <c r="J28" i="3"/>
  <c r="I28" i="3"/>
  <c r="F28" i="3"/>
  <c r="BA28" i="3" s="1"/>
  <c r="CC22" i="3"/>
  <c r="CB22" i="3"/>
  <c r="CA22" i="3"/>
  <c r="BZ22" i="3"/>
  <c r="BY22" i="3"/>
  <c r="BX22" i="3"/>
  <c r="BW22" i="3"/>
  <c r="BV22" i="3"/>
  <c r="BU22" i="3"/>
  <c r="BN22" i="3"/>
  <c r="BP22" i="3" s="1"/>
  <c r="BM22" i="3"/>
  <c r="BO22" i="3" s="1"/>
  <c r="BJ22" i="3"/>
  <c r="BG22" i="3"/>
  <c r="BF22" i="3"/>
  <c r="AZ22" i="3"/>
  <c r="AY22" i="3"/>
  <c r="AW22" i="3"/>
  <c r="AQ22" i="3"/>
  <c r="BI22" i="3" s="1"/>
  <c r="BL22" i="3" s="1"/>
  <c r="AC22" i="3"/>
  <c r="BE22" i="3" s="1"/>
  <c r="K22" i="3"/>
  <c r="J22" i="3"/>
  <c r="I22" i="3"/>
  <c r="F22" i="3"/>
  <c r="BB22" i="3" s="1"/>
  <c r="BK28" i="3" l="1"/>
  <c r="BH28" i="3"/>
  <c r="H28" i="3"/>
  <c r="H22" i="3"/>
  <c r="BK22" i="3"/>
  <c r="BH22" i="3"/>
  <c r="CD28" i="3"/>
  <c r="AS28" i="3"/>
  <c r="AD28" i="3"/>
  <c r="BB28" i="3"/>
  <c r="BR22" i="3"/>
  <c r="BQ22" i="3"/>
  <c r="BT22" i="3"/>
  <c r="BD22" i="3"/>
  <c r="BS22" i="3"/>
  <c r="BC22" i="3"/>
  <c r="BA22" i="3"/>
  <c r="CC19" i="3"/>
  <c r="CB19" i="3"/>
  <c r="CA19" i="3"/>
  <c r="BZ19" i="3"/>
  <c r="BY19" i="3"/>
  <c r="BX19" i="3"/>
  <c r="BW19" i="3"/>
  <c r="BV19" i="3"/>
  <c r="BU19" i="3"/>
  <c r="BN19" i="3"/>
  <c r="BM19" i="3"/>
  <c r="BO19" i="3" s="1"/>
  <c r="BJ19" i="3"/>
  <c r="BG19" i="3"/>
  <c r="BF19" i="3"/>
  <c r="AZ19" i="3"/>
  <c r="AY19" i="3"/>
  <c r="AW19" i="3"/>
  <c r="AQ19" i="3"/>
  <c r="BI19" i="3" s="1"/>
  <c r="BL19" i="3" s="1"/>
  <c r="AC19" i="3"/>
  <c r="BE19" i="3" s="1"/>
  <c r="K19" i="3"/>
  <c r="J19" i="3"/>
  <c r="I19" i="3"/>
  <c r="F19" i="3"/>
  <c r="BB19" i="3" s="1"/>
  <c r="CC141" i="3"/>
  <c r="CB141" i="3"/>
  <c r="CA141" i="3"/>
  <c r="BZ141" i="3"/>
  <c r="BY141" i="3"/>
  <c r="BX141" i="3"/>
  <c r="BW141" i="3"/>
  <c r="BV141" i="3"/>
  <c r="BU141" i="3"/>
  <c r="BN141" i="3"/>
  <c r="BP141" i="3" s="1"/>
  <c r="BM141" i="3"/>
  <c r="BO141" i="3" s="1"/>
  <c r="BJ141" i="3"/>
  <c r="BG141" i="3"/>
  <c r="BF141" i="3"/>
  <c r="AZ141" i="3"/>
  <c r="AY141" i="3"/>
  <c r="AW141" i="3"/>
  <c r="AQ141" i="3"/>
  <c r="BI141" i="3" s="1"/>
  <c r="BL141" i="3" s="1"/>
  <c r="AC141" i="3"/>
  <c r="BE141" i="3" s="1"/>
  <c r="K141" i="3"/>
  <c r="J141" i="3"/>
  <c r="I141" i="3"/>
  <c r="F141" i="3"/>
  <c r="BA141" i="3" s="1"/>
  <c r="CC137" i="3"/>
  <c r="CB137" i="3"/>
  <c r="CA137" i="3"/>
  <c r="BZ137" i="3"/>
  <c r="BY137" i="3"/>
  <c r="BX137" i="3"/>
  <c r="BW137" i="3"/>
  <c r="BV137" i="3"/>
  <c r="BU137" i="3"/>
  <c r="BN137" i="3"/>
  <c r="BP137" i="3" s="1"/>
  <c r="BM137" i="3"/>
  <c r="BO137" i="3" s="1"/>
  <c r="BJ137" i="3"/>
  <c r="BG137" i="3"/>
  <c r="BF137" i="3"/>
  <c r="AZ137" i="3"/>
  <c r="AY137" i="3"/>
  <c r="AW137" i="3"/>
  <c r="AQ137" i="3"/>
  <c r="BI137" i="3" s="1"/>
  <c r="BL137" i="3" s="1"/>
  <c r="AC137" i="3"/>
  <c r="BE137" i="3" s="1"/>
  <c r="K137" i="3"/>
  <c r="J137" i="3"/>
  <c r="I137" i="3"/>
  <c r="F137" i="3"/>
  <c r="BA137" i="3" s="1"/>
  <c r="H19" i="3" l="1"/>
  <c r="BH19" i="3"/>
  <c r="H141" i="3"/>
  <c r="BK19" i="3"/>
  <c r="BH141" i="3"/>
  <c r="BK141" i="3"/>
  <c r="BQ28" i="3"/>
  <c r="BT28" i="3"/>
  <c r="BD28" i="3"/>
  <c r="BS28" i="3"/>
  <c r="BC28" i="3"/>
  <c r="BR28" i="3"/>
  <c r="CE22" i="3"/>
  <c r="A22" i="3" s="1"/>
  <c r="CF22" i="3" s="1"/>
  <c r="CD22" i="3"/>
  <c r="AS22" i="3"/>
  <c r="AD22" i="3"/>
  <c r="BB141" i="3"/>
  <c r="BR141" i="3" s="1"/>
  <c r="BD19" i="3"/>
  <c r="BS19" i="3"/>
  <c r="BQ19" i="3"/>
  <c r="BT19" i="3"/>
  <c r="BC19" i="3"/>
  <c r="BR19" i="3"/>
  <c r="BH137" i="3"/>
  <c r="BK137" i="3"/>
  <c r="BP19" i="3"/>
  <c r="BA19" i="3"/>
  <c r="H137" i="3"/>
  <c r="CD141" i="3"/>
  <c r="AS141" i="3"/>
  <c r="AD141" i="3"/>
  <c r="AS137" i="3"/>
  <c r="CD137" i="3"/>
  <c r="AD137" i="3"/>
  <c r="BB137" i="3"/>
  <c r="CC133" i="3"/>
  <c r="CB133" i="3"/>
  <c r="CA133" i="3"/>
  <c r="BZ133" i="3"/>
  <c r="BY133" i="3"/>
  <c r="BX133" i="3"/>
  <c r="BW133" i="3"/>
  <c r="BV133" i="3"/>
  <c r="BU133" i="3"/>
  <c r="BN133" i="3"/>
  <c r="BM133" i="3"/>
  <c r="BO133" i="3" s="1"/>
  <c r="BJ133" i="3"/>
  <c r="BG133" i="3"/>
  <c r="BF133" i="3"/>
  <c r="AZ133" i="3"/>
  <c r="AY133" i="3"/>
  <c r="AW133" i="3"/>
  <c r="AQ133" i="3"/>
  <c r="BI133" i="3" s="1"/>
  <c r="BL133" i="3" s="1"/>
  <c r="AC133" i="3"/>
  <c r="BE133" i="3" s="1"/>
  <c r="K133" i="3"/>
  <c r="J133" i="3"/>
  <c r="I133" i="3"/>
  <c r="F133" i="3"/>
  <c r="BB133" i="3" s="1"/>
  <c r="CC108" i="3"/>
  <c r="CB108" i="3"/>
  <c r="CA108" i="3"/>
  <c r="BZ108" i="3"/>
  <c r="BY108" i="3"/>
  <c r="BX108" i="3"/>
  <c r="BW108" i="3"/>
  <c r="BV108" i="3"/>
  <c r="BU108" i="3"/>
  <c r="BN108" i="3"/>
  <c r="BM108" i="3"/>
  <c r="BO108" i="3" s="1"/>
  <c r="BJ108" i="3"/>
  <c r="BG108" i="3"/>
  <c r="BF108" i="3"/>
  <c r="AZ108" i="3"/>
  <c r="AY108" i="3"/>
  <c r="AW108" i="3"/>
  <c r="AQ108" i="3"/>
  <c r="BI108" i="3" s="1"/>
  <c r="BL108" i="3" s="1"/>
  <c r="AC108" i="3"/>
  <c r="BE108" i="3" s="1"/>
  <c r="K108" i="3"/>
  <c r="J108" i="3"/>
  <c r="I108" i="3"/>
  <c r="F108" i="3"/>
  <c r="BB108" i="3" s="1"/>
  <c r="BT141" i="3" l="1"/>
  <c r="BC141" i="3"/>
  <c r="BD141" i="3"/>
  <c r="BQ141" i="3"/>
  <c r="CE28" i="3"/>
  <c r="A28" i="3" s="1"/>
  <c r="CF28" i="3" s="1"/>
  <c r="BS141" i="3"/>
  <c r="CH22" i="3"/>
  <c r="CG22" i="3"/>
  <c r="CE19" i="3"/>
  <c r="A19" i="3" s="1"/>
  <c r="CF19" i="3" s="1"/>
  <c r="CD19" i="3"/>
  <c r="AS19" i="3"/>
  <c r="AD19" i="3"/>
  <c r="H133" i="3"/>
  <c r="H108" i="3"/>
  <c r="BR133" i="3"/>
  <c r="BQ137" i="3"/>
  <c r="BT137" i="3"/>
  <c r="BC137" i="3"/>
  <c r="BD137" i="3"/>
  <c r="BS137" i="3"/>
  <c r="BR137" i="3"/>
  <c r="BH133" i="3"/>
  <c r="BK133" i="3"/>
  <c r="BQ133" i="3"/>
  <c r="BT133" i="3"/>
  <c r="BD133" i="3"/>
  <c r="BS133" i="3"/>
  <c r="BC133" i="3"/>
  <c r="BH108" i="3"/>
  <c r="BK108" i="3"/>
  <c r="BA133" i="3"/>
  <c r="BP133" i="3"/>
  <c r="BQ108" i="3"/>
  <c r="BT108" i="3"/>
  <c r="BD108" i="3"/>
  <c r="BS108" i="3"/>
  <c r="BC108" i="3"/>
  <c r="BR108" i="3"/>
  <c r="BP108" i="3"/>
  <c r="BA108" i="3"/>
  <c r="CE141" i="3" l="1"/>
  <c r="A141" i="3" s="1"/>
  <c r="CF141" i="3" s="1"/>
  <c r="CE137" i="3"/>
  <c r="A137" i="3" s="1"/>
  <c r="CF137" i="3" s="1"/>
  <c r="CG137" i="3" s="1"/>
  <c r="CG28" i="3"/>
  <c r="CH28" i="3"/>
  <c r="CH19" i="3"/>
  <c r="CG19" i="3"/>
  <c r="CE133" i="3"/>
  <c r="A133" i="3" s="1"/>
  <c r="CF133" i="3" s="1"/>
  <c r="AS133" i="3"/>
  <c r="CD133" i="3"/>
  <c r="AD133" i="3"/>
  <c r="CE108" i="3"/>
  <c r="A108" i="3" s="1"/>
  <c r="CF108" i="3" s="1"/>
  <c r="CD108" i="3"/>
  <c r="AS108" i="3"/>
  <c r="AD108" i="3"/>
  <c r="CH141" i="3" l="1"/>
  <c r="CG141" i="3"/>
  <c r="CH137" i="3"/>
  <c r="CH133" i="3"/>
  <c r="CG133" i="3"/>
  <c r="CG108" i="3"/>
  <c r="CH108" i="3"/>
  <c r="CC92" i="3" l="1"/>
  <c r="CB92" i="3"/>
  <c r="CA92" i="3"/>
  <c r="BZ92" i="3"/>
  <c r="BY92" i="3"/>
  <c r="BX92" i="3"/>
  <c r="BW92" i="3"/>
  <c r="BV92" i="3"/>
  <c r="BU92" i="3"/>
  <c r="BN92" i="3"/>
  <c r="BP92" i="3" s="1"/>
  <c r="BM92" i="3"/>
  <c r="BO92" i="3" s="1"/>
  <c r="BJ92" i="3"/>
  <c r="BG92" i="3"/>
  <c r="BF92" i="3"/>
  <c r="AZ92" i="3"/>
  <c r="AY92" i="3"/>
  <c r="AW92" i="3"/>
  <c r="AQ92" i="3"/>
  <c r="BI92" i="3" s="1"/>
  <c r="BL92" i="3" s="1"/>
  <c r="AC92" i="3"/>
  <c r="BE92" i="3" s="1"/>
  <c r="K92" i="3"/>
  <c r="J92" i="3"/>
  <c r="I92" i="3"/>
  <c r="F92" i="3"/>
  <c r="BB92" i="3" s="1"/>
  <c r="BH92" i="3" l="1"/>
  <c r="BK92" i="3"/>
  <c r="H92" i="3"/>
  <c r="BA92" i="3"/>
  <c r="AD92" i="3" s="1"/>
  <c r="BQ92" i="3"/>
  <c r="BT92" i="3"/>
  <c r="BD92" i="3"/>
  <c r="BS92" i="3"/>
  <c r="BC92" i="3"/>
  <c r="BR92" i="3"/>
  <c r="CD92" i="3" l="1"/>
  <c r="AS92" i="3"/>
  <c r="CE92" i="3"/>
  <c r="A92" i="3" s="1"/>
  <c r="CF92" i="3" s="1"/>
  <c r="CG92" i="3" s="1"/>
  <c r="CH92" i="3" l="1"/>
  <c r="CC206" i="3" l="1"/>
  <c r="CB206" i="3"/>
  <c r="CA206" i="3"/>
  <c r="BZ206" i="3"/>
  <c r="BY206" i="3"/>
  <c r="BX206" i="3"/>
  <c r="BW206" i="3"/>
  <c r="BV206" i="3"/>
  <c r="BU206" i="3"/>
  <c r="BN206" i="3"/>
  <c r="BP206" i="3" s="1"/>
  <c r="BM206" i="3"/>
  <c r="BO206" i="3" s="1"/>
  <c r="BJ206" i="3"/>
  <c r="BG206" i="3"/>
  <c r="BH206" i="3" s="1"/>
  <c r="BF206" i="3"/>
  <c r="AZ206" i="3"/>
  <c r="AY206" i="3"/>
  <c r="AW206" i="3"/>
  <c r="AQ206" i="3"/>
  <c r="BI206" i="3" s="1"/>
  <c r="BL206" i="3" s="1"/>
  <c r="AC206" i="3"/>
  <c r="BE206" i="3" s="1"/>
  <c r="K206" i="3"/>
  <c r="J206" i="3"/>
  <c r="I206" i="3"/>
  <c r="F206" i="3"/>
  <c r="BB206" i="3" s="1"/>
  <c r="CC202" i="3"/>
  <c r="CB202" i="3"/>
  <c r="CA202" i="3"/>
  <c r="BZ202" i="3"/>
  <c r="BY202" i="3"/>
  <c r="BX202" i="3"/>
  <c r="BW202" i="3"/>
  <c r="BV202" i="3"/>
  <c r="BU202" i="3"/>
  <c r="BN202" i="3"/>
  <c r="BP202" i="3" s="1"/>
  <c r="BM202" i="3"/>
  <c r="BO202" i="3" s="1"/>
  <c r="BJ202" i="3"/>
  <c r="BG202" i="3"/>
  <c r="BF202" i="3"/>
  <c r="AZ202" i="3"/>
  <c r="AY202" i="3"/>
  <c r="AW202" i="3"/>
  <c r="AQ202" i="3"/>
  <c r="BI202" i="3" s="1"/>
  <c r="BL202" i="3" s="1"/>
  <c r="AC202" i="3"/>
  <c r="BE202" i="3" s="1"/>
  <c r="K202" i="3"/>
  <c r="J202" i="3"/>
  <c r="I202" i="3"/>
  <c r="F202" i="3"/>
  <c r="BB202" i="3" s="1"/>
  <c r="CC199" i="3"/>
  <c r="CB199" i="3"/>
  <c r="CA199" i="3"/>
  <c r="BZ199" i="3"/>
  <c r="BY199" i="3"/>
  <c r="BX199" i="3"/>
  <c r="BW199" i="3"/>
  <c r="BV199" i="3"/>
  <c r="BU199" i="3"/>
  <c r="BN199" i="3"/>
  <c r="BM199" i="3"/>
  <c r="BO199" i="3" s="1"/>
  <c r="BJ199" i="3"/>
  <c r="BG199" i="3"/>
  <c r="BF199" i="3"/>
  <c r="AZ199" i="3"/>
  <c r="AY199" i="3"/>
  <c r="AW199" i="3"/>
  <c r="AQ199" i="3"/>
  <c r="BI199" i="3" s="1"/>
  <c r="BL199" i="3" s="1"/>
  <c r="AC199" i="3"/>
  <c r="BE199" i="3" s="1"/>
  <c r="K199" i="3"/>
  <c r="J199" i="3"/>
  <c r="I199" i="3"/>
  <c r="F199" i="3"/>
  <c r="BB199" i="3" s="1"/>
  <c r="CC194" i="3"/>
  <c r="CB194" i="3"/>
  <c r="CA194" i="3"/>
  <c r="BZ194" i="3"/>
  <c r="BY194" i="3"/>
  <c r="BX194" i="3"/>
  <c r="BW194" i="3"/>
  <c r="BV194" i="3"/>
  <c r="BU194" i="3"/>
  <c r="BN194" i="3"/>
  <c r="BM194" i="3"/>
  <c r="BO194" i="3" s="1"/>
  <c r="BJ194" i="3"/>
  <c r="BG194" i="3"/>
  <c r="BF194" i="3"/>
  <c r="AZ194" i="3"/>
  <c r="AY194" i="3"/>
  <c r="AW194" i="3"/>
  <c r="AQ194" i="3"/>
  <c r="BI194" i="3" s="1"/>
  <c r="BL194" i="3" s="1"/>
  <c r="AC194" i="3"/>
  <c r="BE194" i="3" s="1"/>
  <c r="K194" i="3"/>
  <c r="J194" i="3"/>
  <c r="I194" i="3"/>
  <c r="F194" i="3"/>
  <c r="BB194" i="3" s="1"/>
  <c r="CC190" i="3"/>
  <c r="CB190" i="3"/>
  <c r="CA190" i="3"/>
  <c r="BZ190" i="3"/>
  <c r="BY190" i="3"/>
  <c r="BX190" i="3"/>
  <c r="BW190" i="3"/>
  <c r="BV190" i="3"/>
  <c r="BU190" i="3"/>
  <c r="BN190" i="3"/>
  <c r="BP190" i="3" s="1"/>
  <c r="BM190" i="3"/>
  <c r="BO190" i="3" s="1"/>
  <c r="BJ190" i="3"/>
  <c r="BG190" i="3"/>
  <c r="BF190" i="3"/>
  <c r="AZ190" i="3"/>
  <c r="AY190" i="3"/>
  <c r="AW190" i="3"/>
  <c r="AQ190" i="3"/>
  <c r="BI190" i="3" s="1"/>
  <c r="BL190" i="3" s="1"/>
  <c r="AC190" i="3"/>
  <c r="BE190" i="3" s="1"/>
  <c r="K190" i="3"/>
  <c r="J190" i="3"/>
  <c r="I190" i="3"/>
  <c r="F190" i="3"/>
  <c r="BB190" i="3" s="1"/>
  <c r="CC187" i="3"/>
  <c r="CB187" i="3"/>
  <c r="CA187" i="3"/>
  <c r="BZ187" i="3"/>
  <c r="BY187" i="3"/>
  <c r="BX187" i="3"/>
  <c r="BW187" i="3"/>
  <c r="BV187" i="3"/>
  <c r="BU187" i="3"/>
  <c r="BN187" i="3"/>
  <c r="BM187" i="3"/>
  <c r="BO187" i="3" s="1"/>
  <c r="BJ187" i="3"/>
  <c r="BG187" i="3"/>
  <c r="BF187" i="3"/>
  <c r="AZ187" i="3"/>
  <c r="AY187" i="3"/>
  <c r="AW187" i="3"/>
  <c r="AQ187" i="3"/>
  <c r="BI187" i="3" s="1"/>
  <c r="BL187" i="3" s="1"/>
  <c r="AC187" i="3"/>
  <c r="BE187" i="3" s="1"/>
  <c r="K187" i="3"/>
  <c r="J187" i="3"/>
  <c r="I187" i="3"/>
  <c r="F187" i="3"/>
  <c r="BB187" i="3" s="1"/>
  <c r="CC184" i="3"/>
  <c r="CB184" i="3"/>
  <c r="CA184" i="3"/>
  <c r="BZ184" i="3"/>
  <c r="BY184" i="3"/>
  <c r="BX184" i="3"/>
  <c r="BW184" i="3"/>
  <c r="BV184" i="3"/>
  <c r="BU184" i="3"/>
  <c r="BN184" i="3"/>
  <c r="BM184" i="3"/>
  <c r="BO184" i="3" s="1"/>
  <c r="BJ184" i="3"/>
  <c r="BG184" i="3"/>
  <c r="BF184" i="3"/>
  <c r="AZ184" i="3"/>
  <c r="AY184" i="3"/>
  <c r="AW184" i="3"/>
  <c r="AQ184" i="3"/>
  <c r="BI184" i="3" s="1"/>
  <c r="BL184" i="3" s="1"/>
  <c r="AC184" i="3"/>
  <c r="BE184" i="3" s="1"/>
  <c r="K184" i="3"/>
  <c r="J184" i="3"/>
  <c r="I184" i="3"/>
  <c r="F184" i="3"/>
  <c r="BB184" i="3" s="1"/>
  <c r="CC180" i="3"/>
  <c r="CB180" i="3"/>
  <c r="CA180" i="3"/>
  <c r="BZ180" i="3"/>
  <c r="BY180" i="3"/>
  <c r="BX180" i="3"/>
  <c r="BW180" i="3"/>
  <c r="BV180" i="3"/>
  <c r="BU180" i="3"/>
  <c r="BN180" i="3"/>
  <c r="BM180" i="3"/>
  <c r="BO180" i="3" s="1"/>
  <c r="BJ180" i="3"/>
  <c r="BG180" i="3"/>
  <c r="BF180" i="3"/>
  <c r="AZ180" i="3"/>
  <c r="AY180" i="3"/>
  <c r="AW180" i="3"/>
  <c r="AQ180" i="3"/>
  <c r="BI180" i="3" s="1"/>
  <c r="BL180" i="3" s="1"/>
  <c r="AC180" i="3"/>
  <c r="BE180" i="3" s="1"/>
  <c r="K180" i="3"/>
  <c r="J180" i="3"/>
  <c r="I180" i="3"/>
  <c r="F180" i="3"/>
  <c r="BB180" i="3" s="1"/>
  <c r="F179" i="3"/>
  <c r="BB179" i="3" s="1"/>
  <c r="I179" i="3"/>
  <c r="J179" i="3"/>
  <c r="K179" i="3"/>
  <c r="AC179" i="3"/>
  <c r="BE179" i="3" s="1"/>
  <c r="AQ179" i="3"/>
  <c r="BI179" i="3" s="1"/>
  <c r="BL179" i="3" s="1"/>
  <c r="AW179" i="3"/>
  <c r="AY179" i="3"/>
  <c r="AZ179" i="3"/>
  <c r="BF179" i="3"/>
  <c r="BG179" i="3"/>
  <c r="BJ179" i="3"/>
  <c r="BM179" i="3"/>
  <c r="BO179" i="3" s="1"/>
  <c r="BN179" i="3"/>
  <c r="BP179" i="3" s="1"/>
  <c r="BU179" i="3"/>
  <c r="BV179" i="3"/>
  <c r="BW179" i="3"/>
  <c r="BX179" i="3"/>
  <c r="BY179" i="3"/>
  <c r="BZ179" i="3"/>
  <c r="CA179" i="3"/>
  <c r="CB179" i="3"/>
  <c r="CC179" i="3"/>
  <c r="CC171" i="3"/>
  <c r="CB171" i="3"/>
  <c r="CA171" i="3"/>
  <c r="BZ171" i="3"/>
  <c r="BY171" i="3"/>
  <c r="BX171" i="3"/>
  <c r="BW171" i="3"/>
  <c r="BV171" i="3"/>
  <c r="BU171" i="3"/>
  <c r="BN171" i="3"/>
  <c r="BP171" i="3" s="1"/>
  <c r="BM171" i="3"/>
  <c r="BO171" i="3" s="1"/>
  <c r="BJ171" i="3"/>
  <c r="BG171" i="3"/>
  <c r="BF171" i="3"/>
  <c r="AZ171" i="3"/>
  <c r="AY171" i="3"/>
  <c r="AW171" i="3"/>
  <c r="AQ171" i="3"/>
  <c r="BI171" i="3" s="1"/>
  <c r="BL171" i="3" s="1"/>
  <c r="AC171" i="3"/>
  <c r="BE171" i="3" s="1"/>
  <c r="K171" i="3"/>
  <c r="J171" i="3"/>
  <c r="I171" i="3"/>
  <c r="F171" i="3"/>
  <c r="BB171" i="3" s="1"/>
  <c r="CC163" i="3"/>
  <c r="CB163" i="3"/>
  <c r="CA163" i="3"/>
  <c r="BZ163" i="3"/>
  <c r="BY163" i="3"/>
  <c r="BX163" i="3"/>
  <c r="BW163" i="3"/>
  <c r="BV163" i="3"/>
  <c r="BU163" i="3"/>
  <c r="BN163" i="3"/>
  <c r="BM163" i="3"/>
  <c r="BO163" i="3" s="1"/>
  <c r="BJ163" i="3"/>
  <c r="BG163" i="3"/>
  <c r="BF163" i="3"/>
  <c r="AZ163" i="3"/>
  <c r="AY163" i="3"/>
  <c r="AW163" i="3"/>
  <c r="AQ163" i="3"/>
  <c r="BI163" i="3" s="1"/>
  <c r="BL163" i="3" s="1"/>
  <c r="AC163" i="3"/>
  <c r="BE163" i="3" s="1"/>
  <c r="K163" i="3"/>
  <c r="J163" i="3"/>
  <c r="I163" i="3"/>
  <c r="F163" i="3"/>
  <c r="BB163" i="3" s="1"/>
  <c r="CC160" i="3"/>
  <c r="CB160" i="3"/>
  <c r="CA160" i="3"/>
  <c r="BZ160" i="3"/>
  <c r="BY160" i="3"/>
  <c r="BX160" i="3"/>
  <c r="BW160" i="3"/>
  <c r="BV160" i="3"/>
  <c r="BU160" i="3"/>
  <c r="BN160" i="3"/>
  <c r="BM160" i="3"/>
  <c r="BO160" i="3" s="1"/>
  <c r="BJ160" i="3"/>
  <c r="BG160" i="3"/>
  <c r="BF160" i="3"/>
  <c r="AZ160" i="3"/>
  <c r="AY160" i="3"/>
  <c r="AW160" i="3"/>
  <c r="AQ160" i="3"/>
  <c r="BI160" i="3" s="1"/>
  <c r="BL160" i="3" s="1"/>
  <c r="AC160" i="3"/>
  <c r="BE160" i="3" s="1"/>
  <c r="K160" i="3"/>
  <c r="J160" i="3"/>
  <c r="I160" i="3"/>
  <c r="F160" i="3"/>
  <c r="BB160" i="3" s="1"/>
  <c r="CC156" i="3"/>
  <c r="CB156" i="3"/>
  <c r="CA156" i="3"/>
  <c r="BZ156" i="3"/>
  <c r="BY156" i="3"/>
  <c r="BX156" i="3"/>
  <c r="BW156" i="3"/>
  <c r="BV156" i="3"/>
  <c r="BU156" i="3"/>
  <c r="BN156" i="3"/>
  <c r="BM156" i="3"/>
  <c r="BO156" i="3" s="1"/>
  <c r="BJ156" i="3"/>
  <c r="BG156" i="3"/>
  <c r="BF156" i="3"/>
  <c r="AZ156" i="3"/>
  <c r="AY156" i="3"/>
  <c r="AW156" i="3"/>
  <c r="AQ156" i="3"/>
  <c r="BI156" i="3" s="1"/>
  <c r="BL156" i="3" s="1"/>
  <c r="AC156" i="3"/>
  <c r="BE156" i="3" s="1"/>
  <c r="K156" i="3"/>
  <c r="J156" i="3"/>
  <c r="I156" i="3"/>
  <c r="F156" i="3"/>
  <c r="BB156" i="3" s="1"/>
  <c r="CC148" i="3"/>
  <c r="CB148" i="3"/>
  <c r="CA148" i="3"/>
  <c r="BZ148" i="3"/>
  <c r="BY148" i="3"/>
  <c r="BX148" i="3"/>
  <c r="BW148" i="3"/>
  <c r="BV148" i="3"/>
  <c r="BU148" i="3"/>
  <c r="BN148" i="3"/>
  <c r="BP148" i="3" s="1"/>
  <c r="BM148" i="3"/>
  <c r="BO148" i="3" s="1"/>
  <c r="BJ148" i="3"/>
  <c r="BG148" i="3"/>
  <c r="BF148" i="3"/>
  <c r="AZ148" i="3"/>
  <c r="AY148" i="3"/>
  <c r="AW148" i="3"/>
  <c r="AQ148" i="3"/>
  <c r="BI148" i="3" s="1"/>
  <c r="BL148" i="3" s="1"/>
  <c r="AC148" i="3"/>
  <c r="BE148" i="3" s="1"/>
  <c r="K148" i="3"/>
  <c r="J148" i="3"/>
  <c r="I148" i="3"/>
  <c r="F148" i="3"/>
  <c r="BB148" i="3" s="1"/>
  <c r="CC145" i="3"/>
  <c r="CB145" i="3"/>
  <c r="CA145" i="3"/>
  <c r="BZ145" i="3"/>
  <c r="BY145" i="3"/>
  <c r="BX145" i="3"/>
  <c r="BW145" i="3"/>
  <c r="BV145" i="3"/>
  <c r="BU145" i="3"/>
  <c r="BN145" i="3"/>
  <c r="BP145" i="3" s="1"/>
  <c r="BM145" i="3"/>
  <c r="BO145" i="3" s="1"/>
  <c r="BJ145" i="3"/>
  <c r="BG145" i="3"/>
  <c r="BF145" i="3"/>
  <c r="AZ145" i="3"/>
  <c r="AY145" i="3"/>
  <c r="AW145" i="3"/>
  <c r="AQ145" i="3"/>
  <c r="BI145" i="3" s="1"/>
  <c r="BL145" i="3" s="1"/>
  <c r="AC145" i="3"/>
  <c r="BE145" i="3" s="1"/>
  <c r="K145" i="3"/>
  <c r="J145" i="3"/>
  <c r="I145" i="3"/>
  <c r="F145" i="3"/>
  <c r="BB145" i="3" s="1"/>
  <c r="CC128" i="3"/>
  <c r="CB128" i="3"/>
  <c r="CA128" i="3"/>
  <c r="BZ128" i="3"/>
  <c r="BY128" i="3"/>
  <c r="BX128" i="3"/>
  <c r="BW128" i="3"/>
  <c r="BV128" i="3"/>
  <c r="BU128" i="3"/>
  <c r="BN128" i="3"/>
  <c r="BM128" i="3"/>
  <c r="BO128" i="3" s="1"/>
  <c r="BJ128" i="3"/>
  <c r="BG128" i="3"/>
  <c r="BF128" i="3"/>
  <c r="AZ128" i="3"/>
  <c r="AY128" i="3"/>
  <c r="AW128" i="3"/>
  <c r="AQ128" i="3"/>
  <c r="BI128" i="3" s="1"/>
  <c r="BL128" i="3" s="1"/>
  <c r="AC128" i="3"/>
  <c r="BE128" i="3" s="1"/>
  <c r="K128" i="3"/>
  <c r="J128" i="3"/>
  <c r="I128" i="3"/>
  <c r="F128" i="3"/>
  <c r="BB128" i="3" s="1"/>
  <c r="CC123" i="3"/>
  <c r="CB123" i="3"/>
  <c r="CA123" i="3"/>
  <c r="BZ123" i="3"/>
  <c r="BY123" i="3"/>
  <c r="BX123" i="3"/>
  <c r="BW123" i="3"/>
  <c r="BV123" i="3"/>
  <c r="BU123" i="3"/>
  <c r="BN123" i="3"/>
  <c r="BP123" i="3" s="1"/>
  <c r="BM123" i="3"/>
  <c r="BO123" i="3" s="1"/>
  <c r="BJ123" i="3"/>
  <c r="BG123" i="3"/>
  <c r="BF123" i="3"/>
  <c r="AZ123" i="3"/>
  <c r="AY123" i="3"/>
  <c r="AW123" i="3"/>
  <c r="AQ123" i="3"/>
  <c r="BI123" i="3" s="1"/>
  <c r="BL123" i="3" s="1"/>
  <c r="AC123" i="3"/>
  <c r="BE123" i="3" s="1"/>
  <c r="K123" i="3"/>
  <c r="J123" i="3"/>
  <c r="I123" i="3"/>
  <c r="F123" i="3"/>
  <c r="BA123" i="3" s="1"/>
  <c r="CC119" i="3"/>
  <c r="CB119" i="3"/>
  <c r="CA119" i="3"/>
  <c r="BZ119" i="3"/>
  <c r="BY119" i="3"/>
  <c r="BX119" i="3"/>
  <c r="BW119" i="3"/>
  <c r="BV119" i="3"/>
  <c r="BU119" i="3"/>
  <c r="BN119" i="3"/>
  <c r="BM119" i="3"/>
  <c r="BO119" i="3" s="1"/>
  <c r="BJ119" i="3"/>
  <c r="BG119" i="3"/>
  <c r="BF119" i="3"/>
  <c r="AZ119" i="3"/>
  <c r="AY119" i="3"/>
  <c r="AW119" i="3"/>
  <c r="AQ119" i="3"/>
  <c r="BI119" i="3" s="1"/>
  <c r="BL119" i="3" s="1"/>
  <c r="AC119" i="3"/>
  <c r="BE119" i="3" s="1"/>
  <c r="K119" i="3"/>
  <c r="J119" i="3"/>
  <c r="I119" i="3"/>
  <c r="F119" i="3"/>
  <c r="BB119" i="3" s="1"/>
  <c r="CC115" i="3"/>
  <c r="CB115" i="3"/>
  <c r="CA115" i="3"/>
  <c r="BZ115" i="3"/>
  <c r="BY115" i="3"/>
  <c r="BX115" i="3"/>
  <c r="BW115" i="3"/>
  <c r="BV115" i="3"/>
  <c r="BU115" i="3"/>
  <c r="BN115" i="3"/>
  <c r="BM115" i="3"/>
  <c r="BO115" i="3" s="1"/>
  <c r="BJ115" i="3"/>
  <c r="BG115" i="3"/>
  <c r="BF115" i="3"/>
  <c r="AZ115" i="3"/>
  <c r="AY115" i="3"/>
  <c r="AW115" i="3"/>
  <c r="AQ115" i="3"/>
  <c r="BI115" i="3" s="1"/>
  <c r="BL115" i="3" s="1"/>
  <c r="AC115" i="3"/>
  <c r="BE115" i="3" s="1"/>
  <c r="K115" i="3"/>
  <c r="J115" i="3"/>
  <c r="I115" i="3"/>
  <c r="F115" i="3"/>
  <c r="BB115" i="3" s="1"/>
  <c r="BK206" i="3" l="1"/>
  <c r="BH199" i="3"/>
  <c r="BK199" i="3"/>
  <c r="BH190" i="3"/>
  <c r="H206" i="3"/>
  <c r="BK190" i="3"/>
  <c r="BK179" i="3"/>
  <c r="BH119" i="3"/>
  <c r="BK128" i="3"/>
  <c r="BH128" i="3"/>
  <c r="BH179" i="3"/>
  <c r="BK119" i="3"/>
  <c r="BH171" i="3"/>
  <c r="H180" i="3"/>
  <c r="BK194" i="3"/>
  <c r="BH184" i="3"/>
  <c r="BK184" i="3"/>
  <c r="BH160" i="3"/>
  <c r="BK160" i="3"/>
  <c r="BK171" i="3"/>
  <c r="BK148" i="3"/>
  <c r="H163" i="3"/>
  <c r="H179" i="3"/>
  <c r="BH202" i="3"/>
  <c r="H160" i="3"/>
  <c r="H148" i="3"/>
  <c r="BK202" i="3"/>
  <c r="BH180" i="3"/>
  <c r="H171" i="3"/>
  <c r="H187" i="3"/>
  <c r="H156" i="3"/>
  <c r="BH194" i="3"/>
  <c r="BH115" i="3"/>
  <c r="BH123" i="3"/>
  <c r="BK115" i="3"/>
  <c r="BH145" i="3"/>
  <c r="BH156" i="3"/>
  <c r="BK180" i="3"/>
  <c r="BK187" i="3"/>
  <c r="H202" i="3"/>
  <c r="H145" i="3"/>
  <c r="BH187" i="3"/>
  <c r="BK123" i="3"/>
  <c r="BK156" i="3"/>
  <c r="BH163" i="3"/>
  <c r="BH148" i="3"/>
  <c r="H115" i="3"/>
  <c r="BK145" i="3"/>
  <c r="H194" i="3"/>
  <c r="H123" i="3"/>
  <c r="BK163" i="3"/>
  <c r="H119" i="3"/>
  <c r="H128" i="3"/>
  <c r="H190" i="3"/>
  <c r="H199" i="3"/>
  <c r="BR206" i="3"/>
  <c r="BQ206" i="3"/>
  <c r="BT206" i="3"/>
  <c r="BD206" i="3"/>
  <c r="BS206" i="3"/>
  <c r="BC206" i="3"/>
  <c r="BA206" i="3"/>
  <c r="BR199" i="3"/>
  <c r="BR202" i="3"/>
  <c r="BC202" i="3"/>
  <c r="BQ202" i="3"/>
  <c r="BS202" i="3"/>
  <c r="BT202" i="3"/>
  <c r="BD202" i="3"/>
  <c r="BA202" i="3"/>
  <c r="BT199" i="3"/>
  <c r="BQ199" i="3"/>
  <c r="BD199" i="3"/>
  <c r="BS199" i="3"/>
  <c r="BC199" i="3"/>
  <c r="BP199" i="3"/>
  <c r="BA199" i="3"/>
  <c r="BQ194" i="3"/>
  <c r="BS194" i="3"/>
  <c r="BC194" i="3"/>
  <c r="BT194" i="3"/>
  <c r="BD194" i="3"/>
  <c r="BR194" i="3"/>
  <c r="BP194" i="3"/>
  <c r="BA194" i="3"/>
  <c r="BR190" i="3"/>
  <c r="BD190" i="3"/>
  <c r="BC190" i="3"/>
  <c r="BQ190" i="3"/>
  <c r="BT190" i="3"/>
  <c r="BS190" i="3"/>
  <c r="BR184" i="3"/>
  <c r="BA190" i="3"/>
  <c r="BQ187" i="3"/>
  <c r="BD187" i="3"/>
  <c r="BT187" i="3"/>
  <c r="BS187" i="3"/>
  <c r="BC187" i="3"/>
  <c r="BR187" i="3"/>
  <c r="BR180" i="3"/>
  <c r="H184" i="3"/>
  <c r="BA179" i="3"/>
  <c r="AD179" i="3" s="1"/>
  <c r="BP187" i="3"/>
  <c r="BA187" i="3"/>
  <c r="BD179" i="3"/>
  <c r="BS179" i="3"/>
  <c r="BS184" i="3"/>
  <c r="BC184" i="3"/>
  <c r="BQ184" i="3"/>
  <c r="BT184" i="3"/>
  <c r="BD184" i="3"/>
  <c r="BP184" i="3"/>
  <c r="BA184" i="3"/>
  <c r="BT180" i="3"/>
  <c r="BD180" i="3"/>
  <c r="BS180" i="3"/>
  <c r="BC180" i="3"/>
  <c r="BQ180" i="3"/>
  <c r="BP180" i="3"/>
  <c r="BA180" i="3"/>
  <c r="BC179" i="3"/>
  <c r="BR179" i="3"/>
  <c r="BQ179" i="3"/>
  <c r="BT179" i="3"/>
  <c r="BR171" i="3"/>
  <c r="BT171" i="3"/>
  <c r="BD171" i="3"/>
  <c r="BS171" i="3"/>
  <c r="BQ171" i="3"/>
  <c r="BC171" i="3"/>
  <c r="BA171" i="3"/>
  <c r="BQ163" i="3"/>
  <c r="BD163" i="3"/>
  <c r="BC163" i="3"/>
  <c r="BT163" i="3"/>
  <c r="BS163" i="3"/>
  <c r="BR163" i="3"/>
  <c r="BP163" i="3"/>
  <c r="BA163" i="3"/>
  <c r="BQ160" i="3"/>
  <c r="BT160" i="3"/>
  <c r="BC160" i="3"/>
  <c r="BS160" i="3"/>
  <c r="BD160" i="3"/>
  <c r="BR160" i="3"/>
  <c r="BR156" i="3"/>
  <c r="BP160" i="3"/>
  <c r="BA160" i="3"/>
  <c r="BT156" i="3"/>
  <c r="BS156" i="3"/>
  <c r="BC156" i="3"/>
  <c r="BQ156" i="3"/>
  <c r="BD156" i="3"/>
  <c r="BP156" i="3"/>
  <c r="BA156" i="3"/>
  <c r="BT148" i="3"/>
  <c r="BQ148" i="3"/>
  <c r="BA148" i="3"/>
  <c r="AD148" i="3" s="1"/>
  <c r="BR148" i="3"/>
  <c r="BC148" i="3"/>
  <c r="BS148" i="3"/>
  <c r="BD148" i="3"/>
  <c r="BR145" i="3"/>
  <c r="BQ145" i="3"/>
  <c r="BT145" i="3"/>
  <c r="BD145" i="3"/>
  <c r="BS145" i="3"/>
  <c r="BC145" i="3"/>
  <c r="BA145" i="3"/>
  <c r="BQ128" i="3"/>
  <c r="BS128" i="3"/>
  <c r="BC128" i="3"/>
  <c r="BT128" i="3"/>
  <c r="BD128" i="3"/>
  <c r="BR128" i="3"/>
  <c r="BP128" i="3"/>
  <c r="BA128" i="3"/>
  <c r="AD123" i="3"/>
  <c r="CD123" i="3"/>
  <c r="AS123" i="3"/>
  <c r="BB123" i="3"/>
  <c r="BR115" i="3"/>
  <c r="BQ119" i="3"/>
  <c r="BT119" i="3"/>
  <c r="BD119" i="3"/>
  <c r="BS119" i="3"/>
  <c r="BC119" i="3"/>
  <c r="BR119" i="3"/>
  <c r="BA119" i="3"/>
  <c r="BP119" i="3"/>
  <c r="BQ115" i="3"/>
  <c r="BT115" i="3"/>
  <c r="BD115" i="3"/>
  <c r="BS115" i="3"/>
  <c r="BC115" i="3"/>
  <c r="BP115" i="3"/>
  <c r="BA115" i="3"/>
  <c r="CC102" i="3"/>
  <c r="CB102" i="3"/>
  <c r="CA102" i="3"/>
  <c r="BZ102" i="3"/>
  <c r="BY102" i="3"/>
  <c r="BX102" i="3"/>
  <c r="BW102" i="3"/>
  <c r="BV102" i="3"/>
  <c r="BU102" i="3"/>
  <c r="BN102" i="3"/>
  <c r="BP102" i="3" s="1"/>
  <c r="BM102" i="3"/>
  <c r="BO102" i="3" s="1"/>
  <c r="BJ102" i="3"/>
  <c r="BG102" i="3"/>
  <c r="AZ102" i="3"/>
  <c r="AY102" i="3"/>
  <c r="AW102" i="3"/>
  <c r="AQ102" i="3"/>
  <c r="BI102" i="3" s="1"/>
  <c r="BL102" i="3" s="1"/>
  <c r="AC102" i="3"/>
  <c r="BE102" i="3" s="1"/>
  <c r="BF102" i="3" s="1"/>
  <c r="K102" i="3"/>
  <c r="J102" i="3"/>
  <c r="I102" i="3"/>
  <c r="F102" i="3"/>
  <c r="BA102" i="3" s="1"/>
  <c r="CC97" i="3"/>
  <c r="CB97" i="3"/>
  <c r="CA97" i="3"/>
  <c r="BZ97" i="3"/>
  <c r="BY97" i="3"/>
  <c r="BX97" i="3"/>
  <c r="BW97" i="3"/>
  <c r="BV97" i="3"/>
  <c r="BU97" i="3"/>
  <c r="BN97" i="3"/>
  <c r="BP97" i="3" s="1"/>
  <c r="BM97" i="3"/>
  <c r="BO97" i="3" s="1"/>
  <c r="BJ97" i="3"/>
  <c r="BG97" i="3"/>
  <c r="BF97" i="3"/>
  <c r="AZ97" i="3"/>
  <c r="AY97" i="3"/>
  <c r="AW97" i="3"/>
  <c r="AQ97" i="3"/>
  <c r="BI97" i="3" s="1"/>
  <c r="BL97" i="3" s="1"/>
  <c r="AC97" i="3"/>
  <c r="BE97" i="3" s="1"/>
  <c r="K97" i="3"/>
  <c r="J97" i="3"/>
  <c r="I97" i="3"/>
  <c r="F97" i="3"/>
  <c r="BB97" i="3" s="1"/>
  <c r="CC88" i="3"/>
  <c r="CB88" i="3"/>
  <c r="CA88" i="3"/>
  <c r="BZ88" i="3"/>
  <c r="BY88" i="3"/>
  <c r="BX88" i="3"/>
  <c r="BW88" i="3"/>
  <c r="BV88" i="3"/>
  <c r="BU88" i="3"/>
  <c r="BN88" i="3"/>
  <c r="BP88" i="3" s="1"/>
  <c r="BM88" i="3"/>
  <c r="BO88" i="3" s="1"/>
  <c r="BJ88" i="3"/>
  <c r="BG88" i="3"/>
  <c r="BF88" i="3"/>
  <c r="AZ88" i="3"/>
  <c r="AY88" i="3"/>
  <c r="AW88" i="3"/>
  <c r="AQ88" i="3"/>
  <c r="BI88" i="3" s="1"/>
  <c r="BL88" i="3" s="1"/>
  <c r="AC88" i="3"/>
  <c r="BE88" i="3" s="1"/>
  <c r="K88" i="3"/>
  <c r="J88" i="3"/>
  <c r="I88" i="3"/>
  <c r="F88" i="3"/>
  <c r="BB88" i="3" s="1"/>
  <c r="CC82" i="3"/>
  <c r="CB82" i="3"/>
  <c r="CA82" i="3"/>
  <c r="BZ82" i="3"/>
  <c r="BY82" i="3"/>
  <c r="BX82" i="3"/>
  <c r="BW82" i="3"/>
  <c r="BV82" i="3"/>
  <c r="BU82" i="3"/>
  <c r="BN82" i="3"/>
  <c r="BM82" i="3"/>
  <c r="BO82" i="3" s="1"/>
  <c r="BJ82" i="3"/>
  <c r="BG82" i="3"/>
  <c r="BF82" i="3"/>
  <c r="AZ82" i="3"/>
  <c r="AY82" i="3"/>
  <c r="AW82" i="3"/>
  <c r="AQ82" i="3"/>
  <c r="BI82" i="3" s="1"/>
  <c r="BL82" i="3" s="1"/>
  <c r="AC82" i="3"/>
  <c r="BE82" i="3" s="1"/>
  <c r="K82" i="3"/>
  <c r="J82" i="3"/>
  <c r="I82" i="3"/>
  <c r="F82" i="3"/>
  <c r="BB82" i="3" s="1"/>
  <c r="CC77" i="3"/>
  <c r="CB77" i="3"/>
  <c r="CA77" i="3"/>
  <c r="BZ77" i="3"/>
  <c r="BY77" i="3"/>
  <c r="BX77" i="3"/>
  <c r="BW77" i="3"/>
  <c r="BV77" i="3"/>
  <c r="BU77" i="3"/>
  <c r="BN77" i="3"/>
  <c r="BP77" i="3" s="1"/>
  <c r="BM77" i="3"/>
  <c r="BO77" i="3" s="1"/>
  <c r="BJ77" i="3"/>
  <c r="BG77" i="3"/>
  <c r="BF77" i="3"/>
  <c r="AZ77" i="3"/>
  <c r="AY77" i="3"/>
  <c r="AW77" i="3"/>
  <c r="AQ77" i="3"/>
  <c r="BI77" i="3" s="1"/>
  <c r="BL77" i="3" s="1"/>
  <c r="AC77" i="3"/>
  <c r="BE77" i="3" s="1"/>
  <c r="K77" i="3"/>
  <c r="J77" i="3"/>
  <c r="I77" i="3"/>
  <c r="F77" i="3"/>
  <c r="BB77" i="3" s="1"/>
  <c r="CC73" i="3"/>
  <c r="CB73" i="3"/>
  <c r="CA73" i="3"/>
  <c r="BZ73" i="3"/>
  <c r="BY73" i="3"/>
  <c r="BX73" i="3"/>
  <c r="BW73" i="3"/>
  <c r="BV73" i="3"/>
  <c r="BU73" i="3"/>
  <c r="BN73" i="3"/>
  <c r="BM73" i="3"/>
  <c r="BO73" i="3" s="1"/>
  <c r="BJ73" i="3"/>
  <c r="BG73" i="3"/>
  <c r="BF73" i="3"/>
  <c r="AZ73" i="3"/>
  <c r="AY73" i="3"/>
  <c r="AW73" i="3"/>
  <c r="AQ73" i="3"/>
  <c r="BI73" i="3" s="1"/>
  <c r="BL73" i="3" s="1"/>
  <c r="AC73" i="3"/>
  <c r="BE73" i="3" s="1"/>
  <c r="K73" i="3"/>
  <c r="J73" i="3"/>
  <c r="I73" i="3"/>
  <c r="F73" i="3"/>
  <c r="BB73" i="3" s="1"/>
  <c r="CC67" i="3"/>
  <c r="CB67" i="3"/>
  <c r="CA67" i="3"/>
  <c r="BZ67" i="3"/>
  <c r="BY67" i="3"/>
  <c r="BX67" i="3"/>
  <c r="BW67" i="3"/>
  <c r="BV67" i="3"/>
  <c r="BU67" i="3"/>
  <c r="BN67" i="3"/>
  <c r="BM67" i="3"/>
  <c r="BO67" i="3" s="1"/>
  <c r="BJ67" i="3"/>
  <c r="BG67" i="3"/>
  <c r="BF67" i="3"/>
  <c r="AZ67" i="3"/>
  <c r="AY67" i="3"/>
  <c r="AW67" i="3"/>
  <c r="AQ67" i="3"/>
  <c r="BI67" i="3" s="1"/>
  <c r="BL67" i="3" s="1"/>
  <c r="AC67" i="3"/>
  <c r="BE67" i="3" s="1"/>
  <c r="K67" i="3"/>
  <c r="J67" i="3"/>
  <c r="I67" i="3"/>
  <c r="F67" i="3"/>
  <c r="BB67" i="3" s="1"/>
  <c r="A62" i="3"/>
  <c r="K54" i="3"/>
  <c r="A54" i="3"/>
  <c r="CC57" i="3"/>
  <c r="CB57" i="3"/>
  <c r="CA57" i="3"/>
  <c r="BZ57" i="3"/>
  <c r="BY57" i="3"/>
  <c r="BX57" i="3"/>
  <c r="BW57" i="3"/>
  <c r="BV57" i="3"/>
  <c r="BU57" i="3"/>
  <c r="BN57" i="3"/>
  <c r="BP57" i="3" s="1"/>
  <c r="BM57" i="3"/>
  <c r="BO57" i="3" s="1"/>
  <c r="BJ57" i="3"/>
  <c r="BG57" i="3"/>
  <c r="BF57" i="3"/>
  <c r="AZ57" i="3"/>
  <c r="AY57" i="3"/>
  <c r="AW57" i="3"/>
  <c r="AQ57" i="3"/>
  <c r="BI57" i="3" s="1"/>
  <c r="BL57" i="3" s="1"/>
  <c r="AC57" i="3"/>
  <c r="BE57" i="3" s="1"/>
  <c r="K57" i="3"/>
  <c r="J57" i="3"/>
  <c r="I57" i="3"/>
  <c r="F57" i="3"/>
  <c r="BB57" i="3" s="1"/>
  <c r="AQ53" i="3"/>
  <c r="AQ54" i="3"/>
  <c r="AQ55" i="3"/>
  <c r="CC48" i="3"/>
  <c r="CB48" i="3"/>
  <c r="CA48" i="3"/>
  <c r="BZ48" i="3"/>
  <c r="BY48" i="3"/>
  <c r="BX48" i="3"/>
  <c r="BW48" i="3"/>
  <c r="BV48" i="3"/>
  <c r="BU48" i="3"/>
  <c r="BN48" i="3"/>
  <c r="BP48" i="3" s="1"/>
  <c r="BM48" i="3"/>
  <c r="BO48" i="3" s="1"/>
  <c r="BJ48" i="3"/>
  <c r="BG48" i="3"/>
  <c r="BF48" i="3"/>
  <c r="AZ48" i="3"/>
  <c r="AY48" i="3"/>
  <c r="AW48" i="3"/>
  <c r="AQ48" i="3"/>
  <c r="BI48" i="3" s="1"/>
  <c r="BL48" i="3" s="1"/>
  <c r="AC48" i="3"/>
  <c r="BE48" i="3" s="1"/>
  <c r="K48" i="3"/>
  <c r="J48" i="3"/>
  <c r="I48" i="3"/>
  <c r="F48" i="3"/>
  <c r="BB48" i="3" s="1"/>
  <c r="CC43" i="3"/>
  <c r="CB43" i="3"/>
  <c r="CA43" i="3"/>
  <c r="BZ43" i="3"/>
  <c r="BY43" i="3"/>
  <c r="BX43" i="3"/>
  <c r="BW43" i="3"/>
  <c r="BV43" i="3"/>
  <c r="BU43" i="3"/>
  <c r="BN43" i="3"/>
  <c r="BP43" i="3" s="1"/>
  <c r="BM43" i="3"/>
  <c r="BO43" i="3" s="1"/>
  <c r="BJ43" i="3"/>
  <c r="BG43" i="3"/>
  <c r="BF43" i="3"/>
  <c r="AZ43" i="3"/>
  <c r="AY43" i="3"/>
  <c r="AW43" i="3"/>
  <c r="AQ43" i="3"/>
  <c r="BI43" i="3" s="1"/>
  <c r="BL43" i="3" s="1"/>
  <c r="AC43" i="3"/>
  <c r="BE43" i="3" s="1"/>
  <c r="K43" i="3"/>
  <c r="J43" i="3"/>
  <c r="I43" i="3"/>
  <c r="F43" i="3"/>
  <c r="BA43" i="3" s="1"/>
  <c r="CC39" i="3"/>
  <c r="CB39" i="3"/>
  <c r="CA39" i="3"/>
  <c r="BZ39" i="3"/>
  <c r="BY39" i="3"/>
  <c r="BX39" i="3"/>
  <c r="BW39" i="3"/>
  <c r="BV39" i="3"/>
  <c r="BU39" i="3"/>
  <c r="BN39" i="3"/>
  <c r="BP39" i="3" s="1"/>
  <c r="BM39" i="3"/>
  <c r="BO39" i="3" s="1"/>
  <c r="BJ39" i="3"/>
  <c r="BG39" i="3"/>
  <c r="BF39" i="3"/>
  <c r="AZ39" i="3"/>
  <c r="AY39" i="3"/>
  <c r="AW39" i="3"/>
  <c r="AQ39" i="3"/>
  <c r="BI39" i="3" s="1"/>
  <c r="BL39" i="3" s="1"/>
  <c r="AC39" i="3"/>
  <c r="BE39" i="3" s="1"/>
  <c r="K39" i="3"/>
  <c r="J39" i="3"/>
  <c r="I39" i="3"/>
  <c r="F39" i="3"/>
  <c r="BB39" i="3" s="1"/>
  <c r="CC36" i="3"/>
  <c r="CB36" i="3"/>
  <c r="CA36" i="3"/>
  <c r="BZ36" i="3"/>
  <c r="BY36" i="3"/>
  <c r="BX36" i="3"/>
  <c r="BW36" i="3"/>
  <c r="BV36" i="3"/>
  <c r="BU36" i="3"/>
  <c r="BN36" i="3"/>
  <c r="BP36" i="3" s="1"/>
  <c r="BM36" i="3"/>
  <c r="BO36" i="3" s="1"/>
  <c r="BJ36" i="3"/>
  <c r="BG36" i="3"/>
  <c r="BF36" i="3"/>
  <c r="AZ36" i="3"/>
  <c r="AY36" i="3"/>
  <c r="AW36" i="3"/>
  <c r="AQ36" i="3"/>
  <c r="BI36" i="3" s="1"/>
  <c r="BL36" i="3" s="1"/>
  <c r="AC36" i="3"/>
  <c r="BE36" i="3" s="1"/>
  <c r="K36" i="3"/>
  <c r="J36" i="3"/>
  <c r="I36" i="3"/>
  <c r="F36" i="3"/>
  <c r="BA36" i="3" s="1"/>
  <c r="CC32" i="3"/>
  <c r="CB32" i="3"/>
  <c r="CA32" i="3"/>
  <c r="BZ32" i="3"/>
  <c r="BY32" i="3"/>
  <c r="BX32" i="3"/>
  <c r="BW32" i="3"/>
  <c r="BV32" i="3"/>
  <c r="BU32" i="3"/>
  <c r="BN32" i="3"/>
  <c r="BM32" i="3"/>
  <c r="BO32" i="3" s="1"/>
  <c r="BJ32" i="3"/>
  <c r="BG32" i="3"/>
  <c r="BF32" i="3"/>
  <c r="AZ32" i="3"/>
  <c r="AY32" i="3"/>
  <c r="AW32" i="3"/>
  <c r="AQ32" i="3"/>
  <c r="BI32" i="3" s="1"/>
  <c r="BL32" i="3" s="1"/>
  <c r="AC32" i="3"/>
  <c r="BE32" i="3" s="1"/>
  <c r="K32" i="3"/>
  <c r="J32" i="3"/>
  <c r="I32" i="3"/>
  <c r="F32" i="3"/>
  <c r="BB32" i="3" s="1"/>
  <c r="CC15" i="3"/>
  <c r="CB15" i="3"/>
  <c r="CA15" i="3"/>
  <c r="BZ15" i="3"/>
  <c r="BY15" i="3"/>
  <c r="BX15" i="3"/>
  <c r="BW15" i="3"/>
  <c r="BV15" i="3"/>
  <c r="BU15" i="3"/>
  <c r="BN15" i="3"/>
  <c r="BM15" i="3"/>
  <c r="BO15" i="3" s="1"/>
  <c r="BJ15" i="3"/>
  <c r="BG15" i="3"/>
  <c r="BF15" i="3"/>
  <c r="AZ15" i="3"/>
  <c r="AY15" i="3"/>
  <c r="AW15" i="3"/>
  <c r="AQ15" i="3"/>
  <c r="BI15" i="3" s="1"/>
  <c r="BL15" i="3" s="1"/>
  <c r="AC15" i="3"/>
  <c r="BE15" i="3" s="1"/>
  <c r="K15" i="3"/>
  <c r="J15" i="3"/>
  <c r="I15" i="3"/>
  <c r="F15" i="3"/>
  <c r="BB15" i="3" s="1"/>
  <c r="CC10" i="3"/>
  <c r="CB10" i="3"/>
  <c r="CA10" i="3"/>
  <c r="BZ10" i="3"/>
  <c r="BY10" i="3"/>
  <c r="BX10" i="3"/>
  <c r="BW10" i="3"/>
  <c r="BV10" i="3"/>
  <c r="BU10" i="3"/>
  <c r="BN10" i="3"/>
  <c r="BM10" i="3"/>
  <c r="BO10" i="3" s="1"/>
  <c r="BJ10" i="3"/>
  <c r="BG10" i="3"/>
  <c r="BF10" i="3"/>
  <c r="AZ10" i="3"/>
  <c r="AY10" i="3"/>
  <c r="AW10" i="3"/>
  <c r="AQ10" i="3"/>
  <c r="BI10" i="3" s="1"/>
  <c r="BL10" i="3" s="1"/>
  <c r="AC10" i="3"/>
  <c r="BE10" i="3" s="1"/>
  <c r="K10" i="3"/>
  <c r="J10" i="3"/>
  <c r="I10" i="3"/>
  <c r="F10" i="3"/>
  <c r="BB10" i="3" s="1"/>
  <c r="BH67" i="3" l="1"/>
  <c r="BK77" i="3"/>
  <c r="BK88" i="3"/>
  <c r="BH43" i="3"/>
  <c r="BK57" i="3"/>
  <c r="BK43" i="3"/>
  <c r="BK36" i="3"/>
  <c r="BH57" i="3"/>
  <c r="H77" i="3"/>
  <c r="BH10" i="3"/>
  <c r="BK82" i="3"/>
  <c r="BK97" i="3"/>
  <c r="BK10" i="3"/>
  <c r="H10" i="3"/>
  <c r="BH32" i="3"/>
  <c r="H97" i="3"/>
  <c r="BH97" i="3"/>
  <c r="H67" i="3"/>
  <c r="BK32" i="3"/>
  <c r="H43" i="3"/>
  <c r="BH77" i="3"/>
  <c r="H88" i="3"/>
  <c r="H15" i="3"/>
  <c r="H48" i="3"/>
  <c r="H73" i="3"/>
  <c r="H32" i="3"/>
  <c r="H57" i="3"/>
  <c r="BH15" i="3"/>
  <c r="BK48" i="3"/>
  <c r="BH102" i="3"/>
  <c r="BK15" i="3"/>
  <c r="BK73" i="3"/>
  <c r="H39" i="3"/>
  <c r="BH48" i="3"/>
  <c r="BH73" i="3"/>
  <c r="H82" i="3"/>
  <c r="BK102" i="3"/>
  <c r="BH39" i="3"/>
  <c r="BH88" i="3"/>
  <c r="BH36" i="3"/>
  <c r="H102" i="3"/>
  <c r="BK39" i="3"/>
  <c r="H36" i="3"/>
  <c r="BH82" i="3"/>
  <c r="CD206" i="3"/>
  <c r="CE206" i="3" s="1"/>
  <c r="A206" i="3" s="1"/>
  <c r="CF206" i="3" s="1"/>
  <c r="AS206" i="3"/>
  <c r="AD206" i="3"/>
  <c r="AD202" i="3"/>
  <c r="CD202" i="3"/>
  <c r="CE202" i="3" s="1"/>
  <c r="A202" i="3" s="1"/>
  <c r="CF202" i="3" s="1"/>
  <c r="AS202" i="3"/>
  <c r="AS199" i="3"/>
  <c r="AD199" i="3"/>
  <c r="CD199" i="3"/>
  <c r="CE199" i="3" s="1"/>
  <c r="A199" i="3" s="1"/>
  <c r="CF199" i="3" s="1"/>
  <c r="AS194" i="3"/>
  <c r="AD194" i="3"/>
  <c r="CD194" i="3"/>
  <c r="CE194" i="3" s="1"/>
  <c r="A194" i="3" s="1"/>
  <c r="CF194" i="3" s="1"/>
  <c r="AD190" i="3"/>
  <c r="CD190" i="3"/>
  <c r="CE190" i="3" s="1"/>
  <c r="A190" i="3" s="1"/>
  <c r="CF190" i="3" s="1"/>
  <c r="AS190" i="3"/>
  <c r="CE179" i="3"/>
  <c r="A179" i="3" s="1"/>
  <c r="CF179" i="3" s="1"/>
  <c r="CH179" i="3" s="1"/>
  <c r="CD187" i="3"/>
  <c r="CE187" i="3" s="1"/>
  <c r="A187" i="3" s="1"/>
  <c r="CF187" i="3" s="1"/>
  <c r="AS187" i="3"/>
  <c r="AD187" i="3"/>
  <c r="AS179" i="3"/>
  <c r="CD179" i="3"/>
  <c r="AD184" i="3"/>
  <c r="CD184" i="3"/>
  <c r="CE184" i="3" s="1"/>
  <c r="A184" i="3" s="1"/>
  <c r="CF184" i="3" s="1"/>
  <c r="AS184" i="3"/>
  <c r="AS180" i="3"/>
  <c r="AD180" i="3"/>
  <c r="CD180" i="3"/>
  <c r="CE180" i="3" s="1"/>
  <c r="A180" i="3" s="1"/>
  <c r="CF180" i="3" s="1"/>
  <c r="CD171" i="3"/>
  <c r="CE171" i="3" s="1"/>
  <c r="A171" i="3" s="1"/>
  <c r="CF171" i="3" s="1"/>
  <c r="AS171" i="3"/>
  <c r="AD171" i="3"/>
  <c r="CD163" i="3"/>
  <c r="CE163" i="3" s="1"/>
  <c r="A163" i="3" s="1"/>
  <c r="CF163" i="3" s="1"/>
  <c r="AD163" i="3"/>
  <c r="AS163" i="3"/>
  <c r="AD160" i="3"/>
  <c r="CD160" i="3"/>
  <c r="CE160" i="3" s="1"/>
  <c r="A160" i="3" s="1"/>
  <c r="CF160" i="3" s="1"/>
  <c r="AS160" i="3"/>
  <c r="CD156" i="3"/>
  <c r="CE156" i="3" s="1"/>
  <c r="A156" i="3" s="1"/>
  <c r="CF156" i="3" s="1"/>
  <c r="AS156" i="3"/>
  <c r="AD156" i="3"/>
  <c r="AS148" i="3"/>
  <c r="CD148" i="3"/>
  <c r="CE148" i="3" s="1"/>
  <c r="CD145" i="3"/>
  <c r="CE145" i="3" s="1"/>
  <c r="A145" i="3" s="1"/>
  <c r="CF145" i="3" s="1"/>
  <c r="AS145" i="3"/>
  <c r="AD145" i="3"/>
  <c r="AD128" i="3"/>
  <c r="CD128" i="3"/>
  <c r="CE128" i="3" s="1"/>
  <c r="A128" i="3" s="1"/>
  <c r="CF128" i="3" s="1"/>
  <c r="AS128" i="3"/>
  <c r="BQ123" i="3"/>
  <c r="BT123" i="3"/>
  <c r="BD123" i="3"/>
  <c r="BS123" i="3"/>
  <c r="BC123" i="3"/>
  <c r="BR123" i="3"/>
  <c r="AS119" i="3"/>
  <c r="AD119" i="3"/>
  <c r="CD119" i="3"/>
  <c r="CE119" i="3" s="1"/>
  <c r="A119" i="3" s="1"/>
  <c r="CF119" i="3" s="1"/>
  <c r="CE115" i="3"/>
  <c r="A115" i="3" s="1"/>
  <c r="CF115" i="3" s="1"/>
  <c r="AD115" i="3"/>
  <c r="CD115" i="3"/>
  <c r="AS115" i="3"/>
  <c r="CD102" i="3"/>
  <c r="AS102" i="3"/>
  <c r="AD102" i="3"/>
  <c r="BB102" i="3"/>
  <c r="BR97" i="3"/>
  <c r="BD97" i="3"/>
  <c r="BQ97" i="3"/>
  <c r="BT97" i="3"/>
  <c r="BS97" i="3"/>
  <c r="BC97" i="3"/>
  <c r="BA97" i="3"/>
  <c r="BR88" i="3"/>
  <c r="BQ88" i="3"/>
  <c r="BD88" i="3"/>
  <c r="BT88" i="3"/>
  <c r="BS88" i="3"/>
  <c r="BC88" i="3"/>
  <c r="BR82" i="3"/>
  <c r="BA88" i="3"/>
  <c r="BT82" i="3"/>
  <c r="BD82" i="3"/>
  <c r="BQ82" i="3"/>
  <c r="BS82" i="3"/>
  <c r="BC82" i="3"/>
  <c r="BP82" i="3"/>
  <c r="BA82" i="3"/>
  <c r="BR77" i="3"/>
  <c r="BQ77" i="3"/>
  <c r="BT77" i="3"/>
  <c r="BD77" i="3"/>
  <c r="BS77" i="3"/>
  <c r="BC77" i="3"/>
  <c r="BA77" i="3"/>
  <c r="BQ73" i="3"/>
  <c r="BT73" i="3"/>
  <c r="BD73" i="3"/>
  <c r="BS73" i="3"/>
  <c r="BC73" i="3"/>
  <c r="BR73" i="3"/>
  <c r="BP73" i="3"/>
  <c r="BB43" i="3"/>
  <c r="BR43" i="3" s="1"/>
  <c r="BA73" i="3"/>
  <c r="BK67" i="3"/>
  <c r="BQ67" i="3"/>
  <c r="BT67" i="3"/>
  <c r="BS67" i="3"/>
  <c r="BC67" i="3"/>
  <c r="BD67" i="3"/>
  <c r="BR67" i="3"/>
  <c r="BP67" i="3"/>
  <c r="BA67" i="3"/>
  <c r="BT39" i="3"/>
  <c r="BQ39" i="3"/>
  <c r="BR57" i="3"/>
  <c r="BQ57" i="3"/>
  <c r="BT57" i="3"/>
  <c r="BD57" i="3"/>
  <c r="BS57" i="3"/>
  <c r="BC57" i="3"/>
  <c r="BA39" i="3"/>
  <c r="AD39" i="3" s="1"/>
  <c r="BA57" i="3"/>
  <c r="BB36" i="3"/>
  <c r="BT36" i="3" s="1"/>
  <c r="BS48" i="3"/>
  <c r="BC48" i="3"/>
  <c r="BR48" i="3"/>
  <c r="BQ48" i="3"/>
  <c r="BT48" i="3"/>
  <c r="BD48" i="3"/>
  <c r="CD43" i="3"/>
  <c r="AS43" i="3"/>
  <c r="AD43" i="3"/>
  <c r="BR39" i="3"/>
  <c r="BC39" i="3"/>
  <c r="BS39" i="3"/>
  <c r="BD39" i="3"/>
  <c r="AD36" i="3"/>
  <c r="AS36" i="3"/>
  <c r="BA48" i="3"/>
  <c r="CD36" i="3"/>
  <c r="BQ32" i="3"/>
  <c r="BC32" i="3"/>
  <c r="BT32" i="3"/>
  <c r="BD32" i="3"/>
  <c r="BS32" i="3"/>
  <c r="BR32" i="3"/>
  <c r="BP32" i="3"/>
  <c r="BA32" i="3"/>
  <c r="BA15" i="3"/>
  <c r="CD15" i="3" s="1"/>
  <c r="BT15" i="3"/>
  <c r="BD15" i="3"/>
  <c r="BS15" i="3"/>
  <c r="BC15" i="3"/>
  <c r="BQ15" i="3"/>
  <c r="BR15" i="3"/>
  <c r="BP15" i="3"/>
  <c r="BQ10" i="3"/>
  <c r="BT10" i="3"/>
  <c r="BD10" i="3"/>
  <c r="BC10" i="3"/>
  <c r="BS10" i="3"/>
  <c r="BR10" i="3"/>
  <c r="BP10" i="3"/>
  <c r="BA10" i="3"/>
  <c r="CC207" i="3"/>
  <c r="CB207" i="3"/>
  <c r="CA207" i="3"/>
  <c r="BZ207" i="3"/>
  <c r="BY207" i="3"/>
  <c r="BX207" i="3"/>
  <c r="BW207" i="3"/>
  <c r="BV207" i="3"/>
  <c r="BU207" i="3"/>
  <c r="BN207" i="3"/>
  <c r="BM207" i="3"/>
  <c r="BO207" i="3" s="1"/>
  <c r="BL207" i="3"/>
  <c r="BJ207" i="3"/>
  <c r="BG207" i="3"/>
  <c r="AZ207" i="3"/>
  <c r="AY207" i="3"/>
  <c r="AW207" i="3"/>
  <c r="AQ207" i="3"/>
  <c r="BI207" i="3" s="1"/>
  <c r="AC207" i="3"/>
  <c r="BE207" i="3" s="1"/>
  <c r="BF207" i="3" s="1"/>
  <c r="K207" i="3"/>
  <c r="J207" i="3"/>
  <c r="I207" i="3"/>
  <c r="F207" i="3"/>
  <c r="CC205" i="3"/>
  <c r="CB205" i="3"/>
  <c r="CA205" i="3"/>
  <c r="BZ205" i="3"/>
  <c r="BY205" i="3"/>
  <c r="BX205" i="3"/>
  <c r="BW205" i="3"/>
  <c r="BV205" i="3"/>
  <c r="BU205" i="3"/>
  <c r="BN205" i="3"/>
  <c r="BP205" i="3" s="1"/>
  <c r="BM205" i="3"/>
  <c r="BO205" i="3" s="1"/>
  <c r="BJ205" i="3"/>
  <c r="BG205" i="3"/>
  <c r="BF205" i="3"/>
  <c r="AZ205" i="3"/>
  <c r="AY205" i="3"/>
  <c r="AW205" i="3"/>
  <c r="AQ205" i="3"/>
  <c r="BI205" i="3" s="1"/>
  <c r="BL205" i="3" s="1"/>
  <c r="AC205" i="3"/>
  <c r="BE205" i="3" s="1"/>
  <c r="K205" i="3"/>
  <c r="J205" i="3"/>
  <c r="I205" i="3"/>
  <c r="F205" i="3"/>
  <c r="CC204" i="3"/>
  <c r="CB204" i="3"/>
  <c r="CA204" i="3"/>
  <c r="BZ204" i="3"/>
  <c r="BY204" i="3"/>
  <c r="BX204" i="3"/>
  <c r="BW204" i="3"/>
  <c r="BV204" i="3"/>
  <c r="BU204" i="3"/>
  <c r="BN204" i="3"/>
  <c r="BP204" i="3" s="1"/>
  <c r="BM204" i="3"/>
  <c r="BO204" i="3" s="1"/>
  <c r="BJ204" i="3"/>
  <c r="BG204" i="3"/>
  <c r="AZ204" i="3"/>
  <c r="AY204" i="3"/>
  <c r="AW204" i="3"/>
  <c r="AQ204" i="3"/>
  <c r="AC204" i="3"/>
  <c r="BE204" i="3" s="1"/>
  <c r="BF204" i="3" s="1"/>
  <c r="K204" i="3"/>
  <c r="J204" i="3"/>
  <c r="I204" i="3"/>
  <c r="F204" i="3"/>
  <c r="CC203" i="3"/>
  <c r="CB203" i="3"/>
  <c r="CA203" i="3"/>
  <c r="BZ203" i="3"/>
  <c r="BY203" i="3"/>
  <c r="BX203" i="3"/>
  <c r="BW203" i="3"/>
  <c r="BV203" i="3"/>
  <c r="BU203" i="3"/>
  <c r="BN203" i="3"/>
  <c r="BM203" i="3"/>
  <c r="BO203" i="3" s="1"/>
  <c r="BL203" i="3"/>
  <c r="BJ203" i="3"/>
  <c r="BG203" i="3"/>
  <c r="AZ203" i="3"/>
  <c r="AY203" i="3"/>
  <c r="AW203" i="3"/>
  <c r="AQ203" i="3"/>
  <c r="AC203" i="3"/>
  <c r="BE203" i="3" s="1"/>
  <c r="BF203" i="3" s="1"/>
  <c r="K203" i="3"/>
  <c r="J203" i="3"/>
  <c r="I203" i="3"/>
  <c r="F203" i="3"/>
  <c r="BB203" i="3" s="1"/>
  <c r="BD203" i="3" s="1"/>
  <c r="CC201" i="3"/>
  <c r="CB201" i="3"/>
  <c r="CA201" i="3"/>
  <c r="BZ201" i="3"/>
  <c r="BY201" i="3"/>
  <c r="BX201" i="3"/>
  <c r="BW201" i="3"/>
  <c r="BV201" i="3"/>
  <c r="BU201" i="3"/>
  <c r="BN201" i="3"/>
  <c r="BM201" i="3"/>
  <c r="BO201" i="3" s="1"/>
  <c r="BJ201" i="3"/>
  <c r="BG201" i="3"/>
  <c r="AZ201" i="3"/>
  <c r="AY201" i="3"/>
  <c r="AW201" i="3"/>
  <c r="AQ201" i="3"/>
  <c r="AC201" i="3"/>
  <c r="BE201" i="3" s="1"/>
  <c r="BF201" i="3" s="1"/>
  <c r="K201" i="3"/>
  <c r="J201" i="3"/>
  <c r="I201" i="3"/>
  <c r="F201" i="3"/>
  <c r="BA201" i="3" s="1"/>
  <c r="CC200" i="3"/>
  <c r="CB200" i="3"/>
  <c r="CA200" i="3"/>
  <c r="BZ200" i="3"/>
  <c r="BY200" i="3"/>
  <c r="BX200" i="3"/>
  <c r="BW200" i="3"/>
  <c r="BV200" i="3"/>
  <c r="BU200" i="3"/>
  <c r="BN200" i="3"/>
  <c r="BM200" i="3"/>
  <c r="BO200" i="3" s="1"/>
  <c r="BL200" i="3"/>
  <c r="BJ200" i="3"/>
  <c r="BG200" i="3"/>
  <c r="AZ200" i="3"/>
  <c r="AY200" i="3"/>
  <c r="AW200" i="3"/>
  <c r="AQ200" i="3"/>
  <c r="BI200" i="3" s="1"/>
  <c r="AC200" i="3"/>
  <c r="K200" i="3"/>
  <c r="J200" i="3"/>
  <c r="I200" i="3"/>
  <c r="F200" i="3"/>
  <c r="BB200" i="3" s="1"/>
  <c r="CC198" i="3"/>
  <c r="CB198" i="3"/>
  <c r="CA198" i="3"/>
  <c r="BZ198" i="3"/>
  <c r="BY198" i="3"/>
  <c r="BX198" i="3"/>
  <c r="BW198" i="3"/>
  <c r="BV198" i="3"/>
  <c r="BU198" i="3"/>
  <c r="BN198" i="3"/>
  <c r="BM198" i="3"/>
  <c r="BO198" i="3" s="1"/>
  <c r="BJ198" i="3"/>
  <c r="BG198" i="3"/>
  <c r="AZ198" i="3"/>
  <c r="AY198" i="3"/>
  <c r="AW198" i="3"/>
  <c r="AQ198" i="3"/>
  <c r="BI198" i="3" s="1"/>
  <c r="BL198" i="3" s="1"/>
  <c r="AC198" i="3"/>
  <c r="K198" i="3"/>
  <c r="J198" i="3"/>
  <c r="I198" i="3"/>
  <c r="F198" i="3"/>
  <c r="CC197" i="3"/>
  <c r="CB197" i="3"/>
  <c r="CA197" i="3"/>
  <c r="BZ197" i="3"/>
  <c r="BY197" i="3"/>
  <c r="BX197" i="3"/>
  <c r="BW197" i="3"/>
  <c r="BV197" i="3"/>
  <c r="BU197" i="3"/>
  <c r="BN197" i="3"/>
  <c r="BP197" i="3" s="1"/>
  <c r="BM197" i="3"/>
  <c r="BO197" i="3" s="1"/>
  <c r="BJ197" i="3"/>
  <c r="BG197" i="3"/>
  <c r="AZ197" i="3"/>
  <c r="AY197" i="3"/>
  <c r="AW197" i="3"/>
  <c r="AQ197" i="3"/>
  <c r="BI197" i="3" s="1"/>
  <c r="BL197" i="3" s="1"/>
  <c r="AC197" i="3"/>
  <c r="BE197" i="3" s="1"/>
  <c r="BF197" i="3" s="1"/>
  <c r="K197" i="3"/>
  <c r="J197" i="3"/>
  <c r="I197" i="3"/>
  <c r="F197" i="3"/>
  <c r="BB197" i="3" s="1"/>
  <c r="CC196" i="3"/>
  <c r="CB196" i="3"/>
  <c r="CA196" i="3"/>
  <c r="BZ196" i="3"/>
  <c r="BY196" i="3"/>
  <c r="BX196" i="3"/>
  <c r="BW196" i="3"/>
  <c r="BV196" i="3"/>
  <c r="BU196" i="3"/>
  <c r="BN196" i="3"/>
  <c r="BM196" i="3"/>
  <c r="BO196" i="3" s="1"/>
  <c r="BJ196" i="3"/>
  <c r="BG196" i="3"/>
  <c r="AZ196" i="3"/>
  <c r="AY196" i="3"/>
  <c r="AW196" i="3"/>
  <c r="AQ196" i="3"/>
  <c r="BI196" i="3" s="1"/>
  <c r="BL196" i="3" s="1"/>
  <c r="AC196" i="3"/>
  <c r="BE196" i="3" s="1"/>
  <c r="BF196" i="3" s="1"/>
  <c r="K196" i="3"/>
  <c r="J196" i="3"/>
  <c r="I196" i="3"/>
  <c r="F196" i="3"/>
  <c r="BB196" i="3" s="1"/>
  <c r="CC195" i="3"/>
  <c r="CB195" i="3"/>
  <c r="CA195" i="3"/>
  <c r="BZ195" i="3"/>
  <c r="BY195" i="3"/>
  <c r="BX195" i="3"/>
  <c r="BW195" i="3"/>
  <c r="BV195" i="3"/>
  <c r="BU195" i="3"/>
  <c r="BN195" i="3"/>
  <c r="BM195" i="3"/>
  <c r="BO195" i="3" s="1"/>
  <c r="BL195" i="3"/>
  <c r="BJ195" i="3"/>
  <c r="BG195" i="3"/>
  <c r="AZ195" i="3"/>
  <c r="AY195" i="3"/>
  <c r="AW195" i="3"/>
  <c r="AQ195" i="3"/>
  <c r="BI195" i="3" s="1"/>
  <c r="AC195" i="3"/>
  <c r="BE195" i="3" s="1"/>
  <c r="BF195" i="3" s="1"/>
  <c r="K195" i="3"/>
  <c r="J195" i="3"/>
  <c r="I195" i="3"/>
  <c r="F195" i="3"/>
  <c r="BB195" i="3" s="1"/>
  <c r="CC193" i="3"/>
  <c r="CB193" i="3"/>
  <c r="CA193" i="3"/>
  <c r="BZ193" i="3"/>
  <c r="BY193" i="3"/>
  <c r="BX193" i="3"/>
  <c r="BW193" i="3"/>
  <c r="BV193" i="3"/>
  <c r="BU193" i="3"/>
  <c r="BN193" i="3"/>
  <c r="BP193" i="3" s="1"/>
  <c r="BM193" i="3"/>
  <c r="BO193" i="3" s="1"/>
  <c r="BJ193" i="3"/>
  <c r="BG193" i="3"/>
  <c r="AZ193" i="3"/>
  <c r="AY193" i="3"/>
  <c r="AW193" i="3"/>
  <c r="AQ193" i="3"/>
  <c r="BI193" i="3" s="1"/>
  <c r="BL193" i="3" s="1"/>
  <c r="AC193" i="3"/>
  <c r="BE193" i="3" s="1"/>
  <c r="BF193" i="3" s="1"/>
  <c r="K193" i="3"/>
  <c r="J193" i="3"/>
  <c r="I193" i="3"/>
  <c r="F193" i="3"/>
  <c r="CC192" i="3"/>
  <c r="CB192" i="3"/>
  <c r="CA192" i="3"/>
  <c r="BZ192" i="3"/>
  <c r="BY192" i="3"/>
  <c r="BX192" i="3"/>
  <c r="BW192" i="3"/>
  <c r="BV192" i="3"/>
  <c r="BU192" i="3"/>
  <c r="BN192" i="3"/>
  <c r="BM192" i="3"/>
  <c r="BO192" i="3" s="1"/>
  <c r="BJ192" i="3"/>
  <c r="BG192" i="3"/>
  <c r="AZ192" i="3"/>
  <c r="AY192" i="3"/>
  <c r="AW192" i="3"/>
  <c r="AQ192" i="3"/>
  <c r="BI192" i="3" s="1"/>
  <c r="BL192" i="3" s="1"/>
  <c r="AC192" i="3"/>
  <c r="K192" i="3"/>
  <c r="J192" i="3"/>
  <c r="I192" i="3"/>
  <c r="F192" i="3"/>
  <c r="CC191" i="3"/>
  <c r="CB191" i="3"/>
  <c r="CA191" i="3"/>
  <c r="BZ191" i="3"/>
  <c r="BY191" i="3"/>
  <c r="BX191" i="3"/>
  <c r="BW191" i="3"/>
  <c r="BV191" i="3"/>
  <c r="BU191" i="3"/>
  <c r="BN191" i="3"/>
  <c r="BM191" i="3"/>
  <c r="BO191" i="3" s="1"/>
  <c r="BL191" i="3"/>
  <c r="BJ191" i="3"/>
  <c r="BG191" i="3"/>
  <c r="AZ191" i="3"/>
  <c r="AY191" i="3"/>
  <c r="AW191" i="3"/>
  <c r="AQ191" i="3"/>
  <c r="BI191" i="3" s="1"/>
  <c r="AC191" i="3"/>
  <c r="BE191" i="3" s="1"/>
  <c r="BF191" i="3" s="1"/>
  <c r="K191" i="3"/>
  <c r="J191" i="3"/>
  <c r="I191" i="3"/>
  <c r="F191" i="3"/>
  <c r="CC189" i="3"/>
  <c r="CB189" i="3"/>
  <c r="CA189" i="3"/>
  <c r="BZ189" i="3"/>
  <c r="BY189" i="3"/>
  <c r="BX189" i="3"/>
  <c r="BW189" i="3"/>
  <c r="BV189" i="3"/>
  <c r="BU189" i="3"/>
  <c r="BN189" i="3"/>
  <c r="BP189" i="3" s="1"/>
  <c r="BM189" i="3"/>
  <c r="BO189" i="3" s="1"/>
  <c r="BJ189" i="3"/>
  <c r="BG189" i="3"/>
  <c r="BF189" i="3"/>
  <c r="AZ189" i="3"/>
  <c r="AY189" i="3"/>
  <c r="AW189" i="3"/>
  <c r="AQ189" i="3"/>
  <c r="BI189" i="3" s="1"/>
  <c r="BL189" i="3" s="1"/>
  <c r="AC189" i="3"/>
  <c r="BE189" i="3" s="1"/>
  <c r="K189" i="3"/>
  <c r="J189" i="3"/>
  <c r="I189" i="3"/>
  <c r="F189" i="3"/>
  <c r="CC188" i="3"/>
  <c r="CB188" i="3"/>
  <c r="CA188" i="3"/>
  <c r="BZ188" i="3"/>
  <c r="BY188" i="3"/>
  <c r="BX188" i="3"/>
  <c r="BW188" i="3"/>
  <c r="BV188" i="3"/>
  <c r="BU188" i="3"/>
  <c r="BN188" i="3"/>
  <c r="BR188" i="3" s="1"/>
  <c r="BM188" i="3"/>
  <c r="BO188" i="3" s="1"/>
  <c r="BL188" i="3"/>
  <c r="BJ188" i="3"/>
  <c r="BG188" i="3"/>
  <c r="AZ188" i="3"/>
  <c r="AY188" i="3"/>
  <c r="AW188" i="3"/>
  <c r="AQ188" i="3"/>
  <c r="AC188" i="3"/>
  <c r="K188" i="3"/>
  <c r="J188" i="3"/>
  <c r="I188" i="3"/>
  <c r="F188" i="3"/>
  <c r="CC186" i="3"/>
  <c r="CB186" i="3"/>
  <c r="CA186" i="3"/>
  <c r="BZ186" i="3"/>
  <c r="BY186" i="3"/>
  <c r="BX186" i="3"/>
  <c r="BW186" i="3"/>
  <c r="BV186" i="3"/>
  <c r="BU186" i="3"/>
  <c r="BN186" i="3"/>
  <c r="BP186" i="3" s="1"/>
  <c r="BM186" i="3"/>
  <c r="BO186" i="3" s="1"/>
  <c r="BJ186" i="3"/>
  <c r="BG186" i="3"/>
  <c r="AZ186" i="3"/>
  <c r="AY186" i="3"/>
  <c r="AW186" i="3"/>
  <c r="AQ186" i="3"/>
  <c r="BI186" i="3" s="1"/>
  <c r="BL186" i="3" s="1"/>
  <c r="AC186" i="3"/>
  <c r="BE186" i="3" s="1"/>
  <c r="BF186" i="3" s="1"/>
  <c r="K186" i="3"/>
  <c r="J186" i="3"/>
  <c r="I186" i="3"/>
  <c r="F186" i="3"/>
  <c r="CC185" i="3"/>
  <c r="CB185" i="3"/>
  <c r="CA185" i="3"/>
  <c r="BZ185" i="3"/>
  <c r="BY185" i="3"/>
  <c r="BX185" i="3"/>
  <c r="BW185" i="3"/>
  <c r="BV185" i="3"/>
  <c r="BU185" i="3"/>
  <c r="BN185" i="3"/>
  <c r="BP185" i="3" s="1"/>
  <c r="BM185" i="3"/>
  <c r="BO185" i="3" s="1"/>
  <c r="BJ185" i="3"/>
  <c r="BG185" i="3"/>
  <c r="AZ185" i="3"/>
  <c r="AY185" i="3"/>
  <c r="AW185" i="3"/>
  <c r="AQ185" i="3"/>
  <c r="BI185" i="3" s="1"/>
  <c r="BL185" i="3" s="1"/>
  <c r="AC185" i="3"/>
  <c r="BE185" i="3" s="1"/>
  <c r="BF185" i="3" s="1"/>
  <c r="K185" i="3"/>
  <c r="J185" i="3"/>
  <c r="I185" i="3"/>
  <c r="F185" i="3"/>
  <c r="BB185" i="3" s="1"/>
  <c r="CC183" i="3"/>
  <c r="CB183" i="3"/>
  <c r="CA183" i="3"/>
  <c r="BZ183" i="3"/>
  <c r="BY183" i="3"/>
  <c r="BX183" i="3"/>
  <c r="BW183" i="3"/>
  <c r="BV183" i="3"/>
  <c r="BU183" i="3"/>
  <c r="BN183" i="3"/>
  <c r="BP183" i="3" s="1"/>
  <c r="BM183" i="3"/>
  <c r="BO183" i="3" s="1"/>
  <c r="BJ183" i="3"/>
  <c r="BG183" i="3"/>
  <c r="BF183" i="3"/>
  <c r="AZ183" i="3"/>
  <c r="AY183" i="3"/>
  <c r="AW183" i="3"/>
  <c r="AQ183" i="3"/>
  <c r="BI183" i="3" s="1"/>
  <c r="BL183" i="3" s="1"/>
  <c r="AC183" i="3"/>
  <c r="K183" i="3"/>
  <c r="J183" i="3"/>
  <c r="I183" i="3"/>
  <c r="F183" i="3"/>
  <c r="BA183" i="3" s="1"/>
  <c r="CC182" i="3"/>
  <c r="CB182" i="3"/>
  <c r="CA182" i="3"/>
  <c r="BZ182" i="3"/>
  <c r="BY182" i="3"/>
  <c r="BX182" i="3"/>
  <c r="BW182" i="3"/>
  <c r="BV182" i="3"/>
  <c r="BU182" i="3"/>
  <c r="BN182" i="3"/>
  <c r="BM182" i="3"/>
  <c r="BO182" i="3" s="1"/>
  <c r="BJ182" i="3"/>
  <c r="BG182" i="3"/>
  <c r="AZ182" i="3"/>
  <c r="AY182" i="3"/>
  <c r="AW182" i="3"/>
  <c r="AQ182" i="3"/>
  <c r="AC182" i="3"/>
  <c r="BE182" i="3" s="1"/>
  <c r="BF182" i="3" s="1"/>
  <c r="K182" i="3"/>
  <c r="J182" i="3"/>
  <c r="I182" i="3"/>
  <c r="F182" i="3"/>
  <c r="CC181" i="3"/>
  <c r="CB181" i="3"/>
  <c r="CA181" i="3"/>
  <c r="BZ181" i="3"/>
  <c r="BY181" i="3"/>
  <c r="BX181" i="3"/>
  <c r="BW181" i="3"/>
  <c r="BV181" i="3"/>
  <c r="BU181" i="3"/>
  <c r="BN181" i="3"/>
  <c r="BP181" i="3" s="1"/>
  <c r="BM181" i="3"/>
  <c r="BO181" i="3" s="1"/>
  <c r="BL181" i="3"/>
  <c r="BJ181" i="3"/>
  <c r="BG181" i="3"/>
  <c r="AZ181" i="3"/>
  <c r="AY181" i="3"/>
  <c r="AW181" i="3"/>
  <c r="AQ181" i="3"/>
  <c r="BI181" i="3" s="1"/>
  <c r="AC181" i="3"/>
  <c r="BE181" i="3" s="1"/>
  <c r="BF181" i="3" s="1"/>
  <c r="K181" i="3"/>
  <c r="J181" i="3"/>
  <c r="I181" i="3"/>
  <c r="F181" i="3"/>
  <c r="BA181" i="3" s="1"/>
  <c r="CC178" i="3"/>
  <c r="CB178" i="3"/>
  <c r="CA178" i="3"/>
  <c r="BZ178" i="3"/>
  <c r="BY178" i="3"/>
  <c r="BX178" i="3"/>
  <c r="BW178" i="3"/>
  <c r="BV178" i="3"/>
  <c r="BU178" i="3"/>
  <c r="BN178" i="3"/>
  <c r="BM178" i="3"/>
  <c r="BO178" i="3" s="1"/>
  <c r="BJ178" i="3"/>
  <c r="BG178" i="3"/>
  <c r="AZ178" i="3"/>
  <c r="AY178" i="3"/>
  <c r="AW178" i="3"/>
  <c r="AQ178" i="3"/>
  <c r="BI178" i="3" s="1"/>
  <c r="BL178" i="3" s="1"/>
  <c r="AC178" i="3"/>
  <c r="K178" i="3"/>
  <c r="J178" i="3"/>
  <c r="I178" i="3"/>
  <c r="F178" i="3"/>
  <c r="BA178" i="3" s="1"/>
  <c r="CC177" i="3"/>
  <c r="CB177" i="3"/>
  <c r="CA177" i="3"/>
  <c r="BZ177" i="3"/>
  <c r="BY177" i="3"/>
  <c r="BX177" i="3"/>
  <c r="BW177" i="3"/>
  <c r="BV177" i="3"/>
  <c r="BU177" i="3"/>
  <c r="BN177" i="3"/>
  <c r="BP177" i="3" s="1"/>
  <c r="BM177" i="3"/>
  <c r="BO177" i="3" s="1"/>
  <c r="BL177" i="3"/>
  <c r="BJ177" i="3"/>
  <c r="BG177" i="3"/>
  <c r="AZ177" i="3"/>
  <c r="AY177" i="3"/>
  <c r="AW177" i="3"/>
  <c r="AQ177" i="3"/>
  <c r="BI177" i="3" s="1"/>
  <c r="AC177" i="3"/>
  <c r="K177" i="3"/>
  <c r="J177" i="3"/>
  <c r="I177" i="3"/>
  <c r="F177" i="3"/>
  <c r="CC176" i="3"/>
  <c r="CB176" i="3"/>
  <c r="CA176" i="3"/>
  <c r="BZ176" i="3"/>
  <c r="BY176" i="3"/>
  <c r="BX176" i="3"/>
  <c r="BW176" i="3"/>
  <c r="BV176" i="3"/>
  <c r="BU176" i="3"/>
  <c r="BN176" i="3"/>
  <c r="BM176" i="3"/>
  <c r="BO176" i="3" s="1"/>
  <c r="BJ176" i="3"/>
  <c r="BG176" i="3"/>
  <c r="AZ176" i="3"/>
  <c r="AY176" i="3"/>
  <c r="AW176" i="3"/>
  <c r="AQ176" i="3"/>
  <c r="BI176" i="3" s="1"/>
  <c r="BL176" i="3" s="1"/>
  <c r="AC176" i="3"/>
  <c r="K176" i="3"/>
  <c r="J176" i="3"/>
  <c r="I176" i="3"/>
  <c r="F176" i="3"/>
  <c r="BB176" i="3" s="1"/>
  <c r="BC176" i="3" s="1"/>
  <c r="CC175" i="3"/>
  <c r="CB175" i="3"/>
  <c r="CA175" i="3"/>
  <c r="BZ175" i="3"/>
  <c r="BY175" i="3"/>
  <c r="BX175" i="3"/>
  <c r="BW175" i="3"/>
  <c r="BV175" i="3"/>
  <c r="BU175" i="3"/>
  <c r="BN175" i="3"/>
  <c r="BM175" i="3"/>
  <c r="BO175" i="3" s="1"/>
  <c r="BJ175" i="3"/>
  <c r="BG175" i="3"/>
  <c r="AZ175" i="3"/>
  <c r="AY175" i="3"/>
  <c r="AW175" i="3"/>
  <c r="AQ175" i="3"/>
  <c r="BI175" i="3" s="1"/>
  <c r="BL175" i="3" s="1"/>
  <c r="AC175" i="3"/>
  <c r="BE175" i="3" s="1"/>
  <c r="BF175" i="3" s="1"/>
  <c r="K175" i="3"/>
  <c r="J175" i="3"/>
  <c r="I175" i="3"/>
  <c r="F175" i="3"/>
  <c r="BB175" i="3" s="1"/>
  <c r="CC174" i="3"/>
  <c r="CB174" i="3"/>
  <c r="CA174" i="3"/>
  <c r="BZ174" i="3"/>
  <c r="BY174" i="3"/>
  <c r="BX174" i="3"/>
  <c r="BW174" i="3"/>
  <c r="BV174" i="3"/>
  <c r="BU174" i="3"/>
  <c r="BN174" i="3"/>
  <c r="BP174" i="3" s="1"/>
  <c r="BM174" i="3"/>
  <c r="BO174" i="3" s="1"/>
  <c r="BJ174" i="3"/>
  <c r="BG174" i="3"/>
  <c r="BF174" i="3"/>
  <c r="AZ174" i="3"/>
  <c r="AY174" i="3"/>
  <c r="AW174" i="3"/>
  <c r="AQ174" i="3"/>
  <c r="BI174" i="3" s="1"/>
  <c r="BL174" i="3" s="1"/>
  <c r="AC174" i="3"/>
  <c r="BE174" i="3" s="1"/>
  <c r="K174" i="3"/>
  <c r="J174" i="3"/>
  <c r="I174" i="3"/>
  <c r="F174" i="3"/>
  <c r="CC173" i="3"/>
  <c r="CB173" i="3"/>
  <c r="CA173" i="3"/>
  <c r="BZ173" i="3"/>
  <c r="BY173" i="3"/>
  <c r="BX173" i="3"/>
  <c r="BW173" i="3"/>
  <c r="BV173" i="3"/>
  <c r="BU173" i="3"/>
  <c r="BN173" i="3"/>
  <c r="BP173" i="3" s="1"/>
  <c r="BM173" i="3"/>
  <c r="BO173" i="3" s="1"/>
  <c r="BJ173" i="3"/>
  <c r="BG173" i="3"/>
  <c r="BF173" i="3"/>
  <c r="AZ173" i="3"/>
  <c r="AY173" i="3"/>
  <c r="AW173" i="3"/>
  <c r="AQ173" i="3"/>
  <c r="BI173" i="3" s="1"/>
  <c r="BL173" i="3" s="1"/>
  <c r="AC173" i="3"/>
  <c r="BE173" i="3" s="1"/>
  <c r="K173" i="3"/>
  <c r="J173" i="3"/>
  <c r="I173" i="3"/>
  <c r="F173" i="3"/>
  <c r="CC172" i="3"/>
  <c r="CB172" i="3"/>
  <c r="CA172" i="3"/>
  <c r="BZ172" i="3"/>
  <c r="BY172" i="3"/>
  <c r="BX172" i="3"/>
  <c r="BW172" i="3"/>
  <c r="BV172" i="3"/>
  <c r="BU172" i="3"/>
  <c r="BN172" i="3"/>
  <c r="BM172" i="3"/>
  <c r="BO172" i="3" s="1"/>
  <c r="BJ172" i="3"/>
  <c r="BG172" i="3"/>
  <c r="AZ172" i="3"/>
  <c r="AY172" i="3"/>
  <c r="AW172" i="3"/>
  <c r="AQ172" i="3"/>
  <c r="BI172" i="3" s="1"/>
  <c r="BL172" i="3" s="1"/>
  <c r="AC172" i="3"/>
  <c r="K172" i="3"/>
  <c r="J172" i="3"/>
  <c r="I172" i="3"/>
  <c r="F172" i="3"/>
  <c r="CC170" i="3"/>
  <c r="CB170" i="3"/>
  <c r="CA170" i="3"/>
  <c r="BZ170" i="3"/>
  <c r="BY170" i="3"/>
  <c r="BX170" i="3"/>
  <c r="BW170" i="3"/>
  <c r="BV170" i="3"/>
  <c r="BU170" i="3"/>
  <c r="BN170" i="3"/>
  <c r="BM170" i="3"/>
  <c r="BO170" i="3" s="1"/>
  <c r="BJ170" i="3"/>
  <c r="BG170" i="3"/>
  <c r="AZ170" i="3"/>
  <c r="AY170" i="3"/>
  <c r="AW170" i="3"/>
  <c r="AQ170" i="3"/>
  <c r="AC170" i="3"/>
  <c r="K170" i="3"/>
  <c r="J170" i="3"/>
  <c r="I170" i="3"/>
  <c r="F170" i="3"/>
  <c r="CC169" i="3"/>
  <c r="CB169" i="3"/>
  <c r="CA169" i="3"/>
  <c r="BZ169" i="3"/>
  <c r="BY169" i="3"/>
  <c r="BX169" i="3"/>
  <c r="BW169" i="3"/>
  <c r="BV169" i="3"/>
  <c r="BU169" i="3"/>
  <c r="BN169" i="3"/>
  <c r="BM169" i="3"/>
  <c r="BO169" i="3" s="1"/>
  <c r="BJ169" i="3"/>
  <c r="BG169" i="3"/>
  <c r="AZ169" i="3"/>
  <c r="AY169" i="3"/>
  <c r="AW169" i="3"/>
  <c r="AQ169" i="3"/>
  <c r="BI169" i="3" s="1"/>
  <c r="BL169" i="3" s="1"/>
  <c r="AC169" i="3"/>
  <c r="BE169" i="3" s="1"/>
  <c r="BF169" i="3" s="1"/>
  <c r="K169" i="3"/>
  <c r="J169" i="3"/>
  <c r="I169" i="3"/>
  <c r="F169" i="3"/>
  <c r="BA169" i="3" s="1"/>
  <c r="CC168" i="3"/>
  <c r="CB168" i="3"/>
  <c r="CA168" i="3"/>
  <c r="BZ168" i="3"/>
  <c r="BY168" i="3"/>
  <c r="BX168" i="3"/>
  <c r="BW168" i="3"/>
  <c r="BV168" i="3"/>
  <c r="BU168" i="3"/>
  <c r="BN168" i="3"/>
  <c r="BM168" i="3"/>
  <c r="BO168" i="3" s="1"/>
  <c r="BJ168" i="3"/>
  <c r="BG168" i="3"/>
  <c r="AZ168" i="3"/>
  <c r="AY168" i="3"/>
  <c r="AW168" i="3"/>
  <c r="AQ168" i="3"/>
  <c r="BI168" i="3" s="1"/>
  <c r="BL168" i="3" s="1"/>
  <c r="AC168" i="3"/>
  <c r="BE168" i="3" s="1"/>
  <c r="BF168" i="3" s="1"/>
  <c r="K168" i="3"/>
  <c r="J168" i="3"/>
  <c r="I168" i="3"/>
  <c r="F168" i="3"/>
  <c r="CC167" i="3"/>
  <c r="CB167" i="3"/>
  <c r="CA167" i="3"/>
  <c r="BZ167" i="3"/>
  <c r="BY167" i="3"/>
  <c r="BX167" i="3"/>
  <c r="BW167" i="3"/>
  <c r="BV167" i="3"/>
  <c r="BU167" i="3"/>
  <c r="BN167" i="3"/>
  <c r="BM167" i="3"/>
  <c r="BO167" i="3" s="1"/>
  <c r="BJ167" i="3"/>
  <c r="BG167" i="3"/>
  <c r="BF167" i="3"/>
  <c r="AZ167" i="3"/>
  <c r="AY167" i="3"/>
  <c r="AW167" i="3"/>
  <c r="AQ167" i="3"/>
  <c r="BI167" i="3" s="1"/>
  <c r="BL167" i="3" s="1"/>
  <c r="AC167" i="3"/>
  <c r="K167" i="3"/>
  <c r="J167" i="3"/>
  <c r="I167" i="3"/>
  <c r="F167" i="3"/>
  <c r="CC166" i="3"/>
  <c r="CB166" i="3"/>
  <c r="CA166" i="3"/>
  <c r="BZ166" i="3"/>
  <c r="BY166" i="3"/>
  <c r="BX166" i="3"/>
  <c r="BW166" i="3"/>
  <c r="BV166" i="3"/>
  <c r="BU166" i="3"/>
  <c r="BN166" i="3"/>
  <c r="BM166" i="3"/>
  <c r="BO166" i="3" s="1"/>
  <c r="BL166" i="3"/>
  <c r="BJ166" i="3"/>
  <c r="BG166" i="3"/>
  <c r="AZ166" i="3"/>
  <c r="AY166" i="3"/>
  <c r="AW166" i="3"/>
  <c r="AQ166" i="3"/>
  <c r="BI166" i="3" s="1"/>
  <c r="AC166" i="3"/>
  <c r="BE166" i="3" s="1"/>
  <c r="BF166" i="3" s="1"/>
  <c r="K166" i="3"/>
  <c r="J166" i="3"/>
  <c r="I166" i="3"/>
  <c r="F166" i="3"/>
  <c r="CC165" i="3"/>
  <c r="CB165" i="3"/>
  <c r="CA165" i="3"/>
  <c r="BZ165" i="3"/>
  <c r="BY165" i="3"/>
  <c r="BX165" i="3"/>
  <c r="BW165" i="3"/>
  <c r="BV165" i="3"/>
  <c r="BU165" i="3"/>
  <c r="BN165" i="3"/>
  <c r="BM165" i="3"/>
  <c r="BO165" i="3" s="1"/>
  <c r="BJ165" i="3"/>
  <c r="BG165" i="3"/>
  <c r="BF165" i="3"/>
  <c r="AZ165" i="3"/>
  <c r="AY165" i="3"/>
  <c r="AW165" i="3"/>
  <c r="AQ165" i="3"/>
  <c r="BI165" i="3" s="1"/>
  <c r="BL165" i="3" s="1"/>
  <c r="AC165" i="3"/>
  <c r="BE165" i="3" s="1"/>
  <c r="K165" i="3"/>
  <c r="J165" i="3"/>
  <c r="I165" i="3"/>
  <c r="F165" i="3"/>
  <c r="BA165" i="3" s="1"/>
  <c r="CC164" i="3"/>
  <c r="CB164" i="3"/>
  <c r="CA164" i="3"/>
  <c r="BZ164" i="3"/>
  <c r="BY164" i="3"/>
  <c r="BX164" i="3"/>
  <c r="BW164" i="3"/>
  <c r="BV164" i="3"/>
  <c r="BU164" i="3"/>
  <c r="BN164" i="3"/>
  <c r="BR164" i="3" s="1"/>
  <c r="BM164" i="3"/>
  <c r="BO164" i="3" s="1"/>
  <c r="BL164" i="3"/>
  <c r="BJ164" i="3"/>
  <c r="BG164" i="3"/>
  <c r="AZ164" i="3"/>
  <c r="AY164" i="3"/>
  <c r="AW164" i="3"/>
  <c r="AQ164" i="3"/>
  <c r="AC164" i="3"/>
  <c r="BE164" i="3" s="1"/>
  <c r="BF164" i="3" s="1"/>
  <c r="K164" i="3"/>
  <c r="J164" i="3"/>
  <c r="I164" i="3"/>
  <c r="F164" i="3"/>
  <c r="CC162" i="3"/>
  <c r="CB162" i="3"/>
  <c r="CA162" i="3"/>
  <c r="BZ162" i="3"/>
  <c r="BY162" i="3"/>
  <c r="BX162" i="3"/>
  <c r="BW162" i="3"/>
  <c r="BV162" i="3"/>
  <c r="BU162" i="3"/>
  <c r="BN162" i="3"/>
  <c r="BM162" i="3"/>
  <c r="BO162" i="3" s="1"/>
  <c r="BJ162" i="3"/>
  <c r="BG162" i="3"/>
  <c r="AZ162" i="3"/>
  <c r="AY162" i="3"/>
  <c r="AW162" i="3"/>
  <c r="AQ162" i="3"/>
  <c r="BI162" i="3" s="1"/>
  <c r="BL162" i="3" s="1"/>
  <c r="AC162" i="3"/>
  <c r="K162" i="3"/>
  <c r="J162" i="3"/>
  <c r="I162" i="3"/>
  <c r="F162" i="3"/>
  <c r="CC161" i="3"/>
  <c r="CB161" i="3"/>
  <c r="CA161" i="3"/>
  <c r="BZ161" i="3"/>
  <c r="BY161" i="3"/>
  <c r="BX161" i="3"/>
  <c r="BW161" i="3"/>
  <c r="BV161" i="3"/>
  <c r="BU161" i="3"/>
  <c r="BN161" i="3"/>
  <c r="BM161" i="3"/>
  <c r="BO161" i="3" s="1"/>
  <c r="BL161" i="3"/>
  <c r="BJ161" i="3"/>
  <c r="BG161" i="3"/>
  <c r="AZ161" i="3"/>
  <c r="AY161" i="3"/>
  <c r="AW161" i="3"/>
  <c r="AQ161" i="3"/>
  <c r="BI161" i="3" s="1"/>
  <c r="AC161" i="3"/>
  <c r="BE161" i="3" s="1"/>
  <c r="BF161" i="3" s="1"/>
  <c r="K161" i="3"/>
  <c r="J161" i="3"/>
  <c r="I161" i="3"/>
  <c r="F161" i="3"/>
  <c r="BB161" i="3" s="1"/>
  <c r="CC159" i="3"/>
  <c r="CB159" i="3"/>
  <c r="CA159" i="3"/>
  <c r="BZ159" i="3"/>
  <c r="BY159" i="3"/>
  <c r="BX159" i="3"/>
  <c r="BW159" i="3"/>
  <c r="BV159" i="3"/>
  <c r="BU159" i="3"/>
  <c r="BN159" i="3"/>
  <c r="BM159" i="3"/>
  <c r="BO159" i="3" s="1"/>
  <c r="BJ159" i="3"/>
  <c r="BG159" i="3"/>
  <c r="AZ159" i="3"/>
  <c r="AY159" i="3"/>
  <c r="AW159" i="3"/>
  <c r="AQ159" i="3"/>
  <c r="BI159" i="3" s="1"/>
  <c r="BL159" i="3" s="1"/>
  <c r="AC159" i="3"/>
  <c r="K159" i="3"/>
  <c r="J159" i="3"/>
  <c r="I159" i="3"/>
  <c r="F159" i="3"/>
  <c r="CC158" i="3"/>
  <c r="CB158" i="3"/>
  <c r="CA158" i="3"/>
  <c r="BZ158" i="3"/>
  <c r="BY158" i="3"/>
  <c r="BX158" i="3"/>
  <c r="BW158" i="3"/>
  <c r="BV158" i="3"/>
  <c r="BU158" i="3"/>
  <c r="BN158" i="3"/>
  <c r="BP158" i="3" s="1"/>
  <c r="BM158" i="3"/>
  <c r="BO158" i="3" s="1"/>
  <c r="BJ158" i="3"/>
  <c r="BG158" i="3"/>
  <c r="AZ158" i="3"/>
  <c r="AY158" i="3"/>
  <c r="AW158" i="3"/>
  <c r="AQ158" i="3"/>
  <c r="AC158" i="3"/>
  <c r="BE158" i="3" s="1"/>
  <c r="BF158" i="3" s="1"/>
  <c r="K158" i="3"/>
  <c r="J158" i="3"/>
  <c r="I158" i="3"/>
  <c r="F158" i="3"/>
  <c r="BA158" i="3" s="1"/>
  <c r="CC157" i="3"/>
  <c r="CB157" i="3"/>
  <c r="CA157" i="3"/>
  <c r="BZ157" i="3"/>
  <c r="BY157" i="3"/>
  <c r="BX157" i="3"/>
  <c r="BW157" i="3"/>
  <c r="BV157" i="3"/>
  <c r="BU157" i="3"/>
  <c r="BN157" i="3"/>
  <c r="BR157" i="3" s="1"/>
  <c r="BM157" i="3"/>
  <c r="BO157" i="3" s="1"/>
  <c r="BL157" i="3"/>
  <c r="BJ157" i="3"/>
  <c r="BG157" i="3"/>
  <c r="AZ157" i="3"/>
  <c r="AY157" i="3"/>
  <c r="AW157" i="3"/>
  <c r="AQ157" i="3"/>
  <c r="BI157" i="3" s="1"/>
  <c r="AC157" i="3"/>
  <c r="BE157" i="3" s="1"/>
  <c r="BF157" i="3" s="1"/>
  <c r="K157" i="3"/>
  <c r="J157" i="3"/>
  <c r="I157" i="3"/>
  <c r="F157" i="3"/>
  <c r="BA157" i="3" s="1"/>
  <c r="CC155" i="3"/>
  <c r="CB155" i="3"/>
  <c r="CA155" i="3"/>
  <c r="BZ155" i="3"/>
  <c r="BY155" i="3"/>
  <c r="BX155" i="3"/>
  <c r="BW155" i="3"/>
  <c r="BV155" i="3"/>
  <c r="BU155" i="3"/>
  <c r="BN155" i="3"/>
  <c r="BM155" i="3"/>
  <c r="BO155" i="3" s="1"/>
  <c r="BJ155" i="3"/>
  <c r="BG155" i="3"/>
  <c r="AZ155" i="3"/>
  <c r="AY155" i="3"/>
  <c r="AW155" i="3"/>
  <c r="AQ155" i="3"/>
  <c r="AC155" i="3"/>
  <c r="BE155" i="3" s="1"/>
  <c r="BF155" i="3" s="1"/>
  <c r="K155" i="3"/>
  <c r="J155" i="3"/>
  <c r="I155" i="3"/>
  <c r="F155" i="3"/>
  <c r="BB155" i="3" s="1"/>
  <c r="CC154" i="3"/>
  <c r="CB154" i="3"/>
  <c r="CA154" i="3"/>
  <c r="BZ154" i="3"/>
  <c r="BY154" i="3"/>
  <c r="BX154" i="3"/>
  <c r="BW154" i="3"/>
  <c r="BV154" i="3"/>
  <c r="BU154" i="3"/>
  <c r="BN154" i="3"/>
  <c r="BM154" i="3"/>
  <c r="BO154" i="3" s="1"/>
  <c r="BJ154" i="3"/>
  <c r="BG154" i="3"/>
  <c r="AZ154" i="3"/>
  <c r="AY154" i="3"/>
  <c r="AW154" i="3"/>
  <c r="AQ154" i="3"/>
  <c r="BI154" i="3" s="1"/>
  <c r="BL154" i="3" s="1"/>
  <c r="AC154" i="3"/>
  <c r="BE154" i="3" s="1"/>
  <c r="BF154" i="3" s="1"/>
  <c r="K154" i="3"/>
  <c r="J154" i="3"/>
  <c r="I154" i="3"/>
  <c r="F154" i="3"/>
  <c r="BB154" i="3" s="1"/>
  <c r="CC153" i="3"/>
  <c r="CB153" i="3"/>
  <c r="CA153" i="3"/>
  <c r="BZ153" i="3"/>
  <c r="BY153" i="3"/>
  <c r="BX153" i="3"/>
  <c r="BW153" i="3"/>
  <c r="BV153" i="3"/>
  <c r="BU153" i="3"/>
  <c r="BN153" i="3"/>
  <c r="BM153" i="3"/>
  <c r="BO153" i="3" s="1"/>
  <c r="BJ153" i="3"/>
  <c r="BG153" i="3"/>
  <c r="AZ153" i="3"/>
  <c r="AY153" i="3"/>
  <c r="AW153" i="3"/>
  <c r="AQ153" i="3"/>
  <c r="AC153" i="3"/>
  <c r="BE153" i="3" s="1"/>
  <c r="BF153" i="3" s="1"/>
  <c r="K153" i="3"/>
  <c r="J153" i="3"/>
  <c r="I153" i="3"/>
  <c r="F153" i="3"/>
  <c r="CC152" i="3"/>
  <c r="CB152" i="3"/>
  <c r="CA152" i="3"/>
  <c r="BZ152" i="3"/>
  <c r="BY152" i="3"/>
  <c r="BX152" i="3"/>
  <c r="BW152" i="3"/>
  <c r="BV152" i="3"/>
  <c r="BU152" i="3"/>
  <c r="BN152" i="3"/>
  <c r="BP152" i="3" s="1"/>
  <c r="BM152" i="3"/>
  <c r="BO152" i="3" s="1"/>
  <c r="BL152" i="3"/>
  <c r="BJ152" i="3"/>
  <c r="BG152" i="3"/>
  <c r="AZ152" i="3"/>
  <c r="AY152" i="3"/>
  <c r="AW152" i="3"/>
  <c r="AQ152" i="3"/>
  <c r="BI152" i="3" s="1"/>
  <c r="AC152" i="3"/>
  <c r="K152" i="3"/>
  <c r="J152" i="3"/>
  <c r="I152" i="3"/>
  <c r="F152" i="3"/>
  <c r="CC150" i="3"/>
  <c r="CB150" i="3"/>
  <c r="CA150" i="3"/>
  <c r="BZ150" i="3"/>
  <c r="BY150" i="3"/>
  <c r="BX150" i="3"/>
  <c r="BW150" i="3"/>
  <c r="BV150" i="3"/>
  <c r="BU150" i="3"/>
  <c r="BN150" i="3"/>
  <c r="BM150" i="3"/>
  <c r="BO150" i="3" s="1"/>
  <c r="BJ150" i="3"/>
  <c r="BG150" i="3"/>
  <c r="BF150" i="3"/>
  <c r="AZ150" i="3"/>
  <c r="AY150" i="3"/>
  <c r="AW150" i="3"/>
  <c r="AQ150" i="3"/>
  <c r="AC150" i="3"/>
  <c r="BE150" i="3" s="1"/>
  <c r="K150" i="3"/>
  <c r="J150" i="3"/>
  <c r="I150" i="3"/>
  <c r="F150" i="3"/>
  <c r="CC149" i="3"/>
  <c r="CB149" i="3"/>
  <c r="CA149" i="3"/>
  <c r="BZ149" i="3"/>
  <c r="BY149" i="3"/>
  <c r="BX149" i="3"/>
  <c r="BW149" i="3"/>
  <c r="BV149" i="3"/>
  <c r="BU149" i="3"/>
  <c r="BN149" i="3"/>
  <c r="BR149" i="3" s="1"/>
  <c r="BM149" i="3"/>
  <c r="BO149" i="3" s="1"/>
  <c r="BL149" i="3"/>
  <c r="BJ149" i="3"/>
  <c r="BG149" i="3"/>
  <c r="AZ149" i="3"/>
  <c r="AY149" i="3"/>
  <c r="AW149" i="3"/>
  <c r="AQ149" i="3"/>
  <c r="BI149" i="3" s="1"/>
  <c r="AC149" i="3"/>
  <c r="K149" i="3"/>
  <c r="J149" i="3"/>
  <c r="I149" i="3"/>
  <c r="F149" i="3"/>
  <c r="BB149" i="3" s="1"/>
  <c r="BD149" i="3" s="1"/>
  <c r="CC147" i="3"/>
  <c r="CB147" i="3"/>
  <c r="CA147" i="3"/>
  <c r="BZ147" i="3"/>
  <c r="BY147" i="3"/>
  <c r="BX147" i="3"/>
  <c r="BW147" i="3"/>
  <c r="BV147" i="3"/>
  <c r="BU147" i="3"/>
  <c r="BN147" i="3"/>
  <c r="BP147" i="3" s="1"/>
  <c r="BM147" i="3"/>
  <c r="BO147" i="3" s="1"/>
  <c r="BJ147" i="3"/>
  <c r="BG147" i="3"/>
  <c r="AZ147" i="3"/>
  <c r="AY147" i="3"/>
  <c r="AW147" i="3"/>
  <c r="AQ147" i="3"/>
  <c r="BI147" i="3" s="1"/>
  <c r="BL147" i="3" s="1"/>
  <c r="AC147" i="3"/>
  <c r="BE147" i="3" s="1"/>
  <c r="BF147" i="3" s="1"/>
  <c r="K147" i="3"/>
  <c r="J147" i="3"/>
  <c r="I147" i="3"/>
  <c r="F147" i="3"/>
  <c r="CC146" i="3"/>
  <c r="CB146" i="3"/>
  <c r="CA146" i="3"/>
  <c r="BZ146" i="3"/>
  <c r="BY146" i="3"/>
  <c r="BX146" i="3"/>
  <c r="BW146" i="3"/>
  <c r="BV146" i="3"/>
  <c r="BU146" i="3"/>
  <c r="BN146" i="3"/>
  <c r="BP146" i="3" s="1"/>
  <c r="BM146" i="3"/>
  <c r="BO146" i="3" s="1"/>
  <c r="BL146" i="3"/>
  <c r="BJ146" i="3"/>
  <c r="BG146" i="3"/>
  <c r="AZ146" i="3"/>
  <c r="AY146" i="3"/>
  <c r="AW146" i="3"/>
  <c r="AQ146" i="3"/>
  <c r="BI146" i="3" s="1"/>
  <c r="AC146" i="3"/>
  <c r="K146" i="3"/>
  <c r="J146" i="3"/>
  <c r="I146" i="3"/>
  <c r="F146" i="3"/>
  <c r="BA146" i="3" s="1"/>
  <c r="CC144" i="3"/>
  <c r="CB144" i="3"/>
  <c r="CA144" i="3"/>
  <c r="BZ144" i="3"/>
  <c r="BY144" i="3"/>
  <c r="BX144" i="3"/>
  <c r="BW144" i="3"/>
  <c r="BV144" i="3"/>
  <c r="BU144" i="3"/>
  <c r="BN144" i="3"/>
  <c r="BP144" i="3" s="1"/>
  <c r="BM144" i="3"/>
  <c r="BO144" i="3" s="1"/>
  <c r="BJ144" i="3"/>
  <c r="BG144" i="3"/>
  <c r="AZ144" i="3"/>
  <c r="AY144" i="3"/>
  <c r="AW144" i="3"/>
  <c r="AQ144" i="3"/>
  <c r="BI144" i="3" s="1"/>
  <c r="BL144" i="3" s="1"/>
  <c r="AC144" i="3"/>
  <c r="K144" i="3"/>
  <c r="J144" i="3"/>
  <c r="I144" i="3"/>
  <c r="F144" i="3"/>
  <c r="CC143" i="3"/>
  <c r="CB143" i="3"/>
  <c r="CA143" i="3"/>
  <c r="BZ143" i="3"/>
  <c r="BY143" i="3"/>
  <c r="BX143" i="3"/>
  <c r="BW143" i="3"/>
  <c r="BV143" i="3"/>
  <c r="BU143" i="3"/>
  <c r="BN143" i="3"/>
  <c r="BM143" i="3"/>
  <c r="BO143" i="3" s="1"/>
  <c r="BJ143" i="3"/>
  <c r="BG143" i="3"/>
  <c r="BF143" i="3"/>
  <c r="AZ143" i="3"/>
  <c r="AY143" i="3"/>
  <c r="AW143" i="3"/>
  <c r="AQ143" i="3"/>
  <c r="BI143" i="3" s="1"/>
  <c r="BL143" i="3" s="1"/>
  <c r="AC143" i="3"/>
  <c r="BE143" i="3" s="1"/>
  <c r="K143" i="3"/>
  <c r="J143" i="3"/>
  <c r="I143" i="3"/>
  <c r="F143" i="3"/>
  <c r="BA143" i="3" s="1"/>
  <c r="CC142" i="3"/>
  <c r="CB142" i="3"/>
  <c r="CA142" i="3"/>
  <c r="BZ142" i="3"/>
  <c r="BY142" i="3"/>
  <c r="BX142" i="3"/>
  <c r="BW142" i="3"/>
  <c r="BV142" i="3"/>
  <c r="BU142" i="3"/>
  <c r="BN142" i="3"/>
  <c r="BP142" i="3" s="1"/>
  <c r="BM142" i="3"/>
  <c r="BO142" i="3" s="1"/>
  <c r="BL142" i="3"/>
  <c r="BJ142" i="3"/>
  <c r="BG142" i="3"/>
  <c r="AZ142" i="3"/>
  <c r="AY142" i="3"/>
  <c r="AW142" i="3"/>
  <c r="AQ142" i="3"/>
  <c r="BI142" i="3" s="1"/>
  <c r="AC142" i="3"/>
  <c r="BE142" i="3" s="1"/>
  <c r="BF142" i="3" s="1"/>
  <c r="K142" i="3"/>
  <c r="J142" i="3"/>
  <c r="I142" i="3"/>
  <c r="F142" i="3"/>
  <c r="BA142" i="3" s="1"/>
  <c r="CC140" i="3"/>
  <c r="CB140" i="3"/>
  <c r="CA140" i="3"/>
  <c r="BZ140" i="3"/>
  <c r="BY140" i="3"/>
  <c r="BX140" i="3"/>
  <c r="BW140" i="3"/>
  <c r="BV140" i="3"/>
  <c r="BU140" i="3"/>
  <c r="BN140" i="3"/>
  <c r="BM140" i="3"/>
  <c r="BO140" i="3" s="1"/>
  <c r="BJ140" i="3"/>
  <c r="BG140" i="3"/>
  <c r="AZ140" i="3"/>
  <c r="AY140" i="3"/>
  <c r="AW140" i="3"/>
  <c r="AQ140" i="3"/>
  <c r="BI140" i="3" s="1"/>
  <c r="BL140" i="3" s="1"/>
  <c r="AC140" i="3"/>
  <c r="K140" i="3"/>
  <c r="J140" i="3"/>
  <c r="I140" i="3"/>
  <c r="F140" i="3"/>
  <c r="CC139" i="3"/>
  <c r="CB139" i="3"/>
  <c r="CA139" i="3"/>
  <c r="BZ139" i="3"/>
  <c r="BY139" i="3"/>
  <c r="BX139" i="3"/>
  <c r="BW139" i="3"/>
  <c r="BV139" i="3"/>
  <c r="BU139" i="3"/>
  <c r="BN139" i="3"/>
  <c r="BM139" i="3"/>
  <c r="BO139" i="3" s="1"/>
  <c r="BJ139" i="3"/>
  <c r="BG139" i="3"/>
  <c r="AZ139" i="3"/>
  <c r="AY139" i="3"/>
  <c r="AW139" i="3"/>
  <c r="AQ139" i="3"/>
  <c r="BI139" i="3" s="1"/>
  <c r="BL139" i="3" s="1"/>
  <c r="AC139" i="3"/>
  <c r="K139" i="3"/>
  <c r="J139" i="3"/>
  <c r="I139" i="3"/>
  <c r="F139" i="3"/>
  <c r="CC138" i="3"/>
  <c r="CB138" i="3"/>
  <c r="CA138" i="3"/>
  <c r="BZ138" i="3"/>
  <c r="BY138" i="3"/>
  <c r="BX138" i="3"/>
  <c r="BW138" i="3"/>
  <c r="BV138" i="3"/>
  <c r="BU138" i="3"/>
  <c r="BN138" i="3"/>
  <c r="BM138" i="3"/>
  <c r="BO138" i="3" s="1"/>
  <c r="BL138" i="3"/>
  <c r="BJ138" i="3"/>
  <c r="BG138" i="3"/>
  <c r="AZ138" i="3"/>
  <c r="AY138" i="3"/>
  <c r="AW138" i="3"/>
  <c r="AQ138" i="3"/>
  <c r="BI138" i="3" s="1"/>
  <c r="AC138" i="3"/>
  <c r="BE138" i="3" s="1"/>
  <c r="BF138" i="3" s="1"/>
  <c r="K138" i="3"/>
  <c r="J138" i="3"/>
  <c r="I138" i="3"/>
  <c r="F138" i="3"/>
  <c r="CC136" i="3"/>
  <c r="CB136" i="3"/>
  <c r="CA136" i="3"/>
  <c r="BZ136" i="3"/>
  <c r="BY136" i="3"/>
  <c r="BX136" i="3"/>
  <c r="BW136" i="3"/>
  <c r="BV136" i="3"/>
  <c r="BU136" i="3"/>
  <c r="BN136" i="3"/>
  <c r="BP136" i="3" s="1"/>
  <c r="BM136" i="3"/>
  <c r="BO136" i="3" s="1"/>
  <c r="BJ136" i="3"/>
  <c r="BG136" i="3"/>
  <c r="AZ136" i="3"/>
  <c r="AY136" i="3"/>
  <c r="AW136" i="3"/>
  <c r="AQ136" i="3"/>
  <c r="BI136" i="3" s="1"/>
  <c r="BL136" i="3" s="1"/>
  <c r="AC136" i="3"/>
  <c r="K136" i="3"/>
  <c r="J136" i="3"/>
  <c r="I136" i="3"/>
  <c r="F136" i="3"/>
  <c r="BA136" i="3" s="1"/>
  <c r="CC135" i="3"/>
  <c r="CB135" i="3"/>
  <c r="CA135" i="3"/>
  <c r="BZ135" i="3"/>
  <c r="BY135" i="3"/>
  <c r="BX135" i="3"/>
  <c r="BW135" i="3"/>
  <c r="BV135" i="3"/>
  <c r="BU135" i="3"/>
  <c r="BN135" i="3"/>
  <c r="BM135" i="3"/>
  <c r="BO135" i="3" s="1"/>
  <c r="BJ135" i="3"/>
  <c r="BG135" i="3"/>
  <c r="AZ135" i="3"/>
  <c r="AY135" i="3"/>
  <c r="AW135" i="3"/>
  <c r="AQ135" i="3"/>
  <c r="BI135" i="3" s="1"/>
  <c r="BL135" i="3" s="1"/>
  <c r="AC135" i="3"/>
  <c r="BE135" i="3" s="1"/>
  <c r="BF135" i="3" s="1"/>
  <c r="K135" i="3"/>
  <c r="J135" i="3"/>
  <c r="I135" i="3"/>
  <c r="F135" i="3"/>
  <c r="CC134" i="3"/>
  <c r="CB134" i="3"/>
  <c r="CA134" i="3"/>
  <c r="BZ134" i="3"/>
  <c r="BY134" i="3"/>
  <c r="BX134" i="3"/>
  <c r="BW134" i="3"/>
  <c r="BV134" i="3"/>
  <c r="BU134" i="3"/>
  <c r="BN134" i="3"/>
  <c r="BM134" i="3"/>
  <c r="BO134" i="3" s="1"/>
  <c r="BL134" i="3"/>
  <c r="BJ134" i="3"/>
  <c r="BG134" i="3"/>
  <c r="AZ134" i="3"/>
  <c r="AY134" i="3"/>
  <c r="AW134" i="3"/>
  <c r="AQ134" i="3"/>
  <c r="BI134" i="3" s="1"/>
  <c r="AC134" i="3"/>
  <c r="BE134" i="3" s="1"/>
  <c r="BF134" i="3" s="1"/>
  <c r="K134" i="3"/>
  <c r="J134" i="3"/>
  <c r="I134" i="3"/>
  <c r="F134" i="3"/>
  <c r="BA134" i="3" s="1"/>
  <c r="CC132" i="3"/>
  <c r="CB132" i="3"/>
  <c r="CA132" i="3"/>
  <c r="BZ132" i="3"/>
  <c r="BY132" i="3"/>
  <c r="BX132" i="3"/>
  <c r="BW132" i="3"/>
  <c r="BV132" i="3"/>
  <c r="BU132" i="3"/>
  <c r="BN132" i="3"/>
  <c r="BM132" i="3"/>
  <c r="BO132" i="3" s="1"/>
  <c r="BJ132" i="3"/>
  <c r="BG132" i="3"/>
  <c r="AZ132" i="3"/>
  <c r="AY132" i="3"/>
  <c r="AW132" i="3"/>
  <c r="AQ132" i="3"/>
  <c r="BI132" i="3" s="1"/>
  <c r="BL132" i="3" s="1"/>
  <c r="AC132" i="3"/>
  <c r="BE132" i="3" s="1"/>
  <c r="BF132" i="3" s="1"/>
  <c r="K132" i="3"/>
  <c r="J132" i="3"/>
  <c r="I132" i="3"/>
  <c r="F132" i="3"/>
  <c r="BA132" i="3" s="1"/>
  <c r="CC131" i="3"/>
  <c r="CB131" i="3"/>
  <c r="CA131" i="3"/>
  <c r="BZ131" i="3"/>
  <c r="BY131" i="3"/>
  <c r="BX131" i="3"/>
  <c r="BW131" i="3"/>
  <c r="BV131" i="3"/>
  <c r="BU131" i="3"/>
  <c r="BN131" i="3"/>
  <c r="BM131" i="3"/>
  <c r="BO131" i="3" s="1"/>
  <c r="BJ131" i="3"/>
  <c r="BG131" i="3"/>
  <c r="AZ131" i="3"/>
  <c r="AY131" i="3"/>
  <c r="AW131" i="3"/>
  <c r="AQ131" i="3"/>
  <c r="BI131" i="3" s="1"/>
  <c r="BL131" i="3" s="1"/>
  <c r="AC131" i="3"/>
  <c r="BE131" i="3" s="1"/>
  <c r="BF131" i="3" s="1"/>
  <c r="K131" i="3"/>
  <c r="J131" i="3"/>
  <c r="I131" i="3"/>
  <c r="F131" i="3"/>
  <c r="BA131" i="3" s="1"/>
  <c r="CC130" i="3"/>
  <c r="CB130" i="3"/>
  <c r="CA130" i="3"/>
  <c r="BZ130" i="3"/>
  <c r="BY130" i="3"/>
  <c r="BX130" i="3"/>
  <c r="BW130" i="3"/>
  <c r="BV130" i="3"/>
  <c r="BU130" i="3"/>
  <c r="BN130" i="3"/>
  <c r="BM130" i="3"/>
  <c r="BO130" i="3" s="1"/>
  <c r="BJ130" i="3"/>
  <c r="BG130" i="3"/>
  <c r="BF130" i="3"/>
  <c r="AZ130" i="3"/>
  <c r="AY130" i="3"/>
  <c r="AW130" i="3"/>
  <c r="AQ130" i="3"/>
  <c r="BI130" i="3" s="1"/>
  <c r="BL130" i="3" s="1"/>
  <c r="AC130" i="3"/>
  <c r="BE130" i="3" s="1"/>
  <c r="K130" i="3"/>
  <c r="J130" i="3"/>
  <c r="I130" i="3"/>
  <c r="F130" i="3"/>
  <c r="CC129" i="3"/>
  <c r="CB129" i="3"/>
  <c r="CA129" i="3"/>
  <c r="BZ129" i="3"/>
  <c r="BY129" i="3"/>
  <c r="BX129" i="3"/>
  <c r="BW129" i="3"/>
  <c r="BV129" i="3"/>
  <c r="BU129" i="3"/>
  <c r="BN129" i="3"/>
  <c r="BR129" i="3" s="1"/>
  <c r="BM129" i="3"/>
  <c r="BO129" i="3" s="1"/>
  <c r="BL129" i="3"/>
  <c r="BJ129" i="3"/>
  <c r="BG129" i="3"/>
  <c r="AZ129" i="3"/>
  <c r="AY129" i="3"/>
  <c r="AW129" i="3"/>
  <c r="AQ129" i="3"/>
  <c r="BI129" i="3" s="1"/>
  <c r="AC129" i="3"/>
  <c r="BE129" i="3" s="1"/>
  <c r="BF129" i="3" s="1"/>
  <c r="K129" i="3"/>
  <c r="J129" i="3"/>
  <c r="I129" i="3"/>
  <c r="F129" i="3"/>
  <c r="CC127" i="3"/>
  <c r="CB127" i="3"/>
  <c r="CA127" i="3"/>
  <c r="BZ127" i="3"/>
  <c r="BY127" i="3"/>
  <c r="BX127" i="3"/>
  <c r="BW127" i="3"/>
  <c r="BV127" i="3"/>
  <c r="BU127" i="3"/>
  <c r="BN127" i="3"/>
  <c r="BM127" i="3"/>
  <c r="BO127" i="3" s="1"/>
  <c r="BJ127" i="3"/>
  <c r="BG127" i="3"/>
  <c r="AZ127" i="3"/>
  <c r="AY127" i="3"/>
  <c r="AW127" i="3"/>
  <c r="AQ127" i="3"/>
  <c r="BI127" i="3" s="1"/>
  <c r="BL127" i="3" s="1"/>
  <c r="AC127" i="3"/>
  <c r="K127" i="3"/>
  <c r="J127" i="3"/>
  <c r="I127" i="3"/>
  <c r="F127" i="3"/>
  <c r="BB127" i="3" s="1"/>
  <c r="CC126" i="3"/>
  <c r="CB126" i="3"/>
  <c r="CA126" i="3"/>
  <c r="BZ126" i="3"/>
  <c r="BY126" i="3"/>
  <c r="BX126" i="3"/>
  <c r="BW126" i="3"/>
  <c r="BV126" i="3"/>
  <c r="BU126" i="3"/>
  <c r="BN126" i="3"/>
  <c r="BM126" i="3"/>
  <c r="BO126" i="3" s="1"/>
  <c r="BJ126" i="3"/>
  <c r="BG126" i="3"/>
  <c r="AZ126" i="3"/>
  <c r="AY126" i="3"/>
  <c r="AW126" i="3"/>
  <c r="AQ126" i="3"/>
  <c r="BI126" i="3" s="1"/>
  <c r="BL126" i="3" s="1"/>
  <c r="AC126" i="3"/>
  <c r="BE126" i="3" s="1"/>
  <c r="BF126" i="3" s="1"/>
  <c r="K126" i="3"/>
  <c r="J126" i="3"/>
  <c r="I126" i="3"/>
  <c r="F126" i="3"/>
  <c r="CC125" i="3"/>
  <c r="CB125" i="3"/>
  <c r="CA125" i="3"/>
  <c r="BZ125" i="3"/>
  <c r="BY125" i="3"/>
  <c r="BX125" i="3"/>
  <c r="BW125" i="3"/>
  <c r="BV125" i="3"/>
  <c r="BU125" i="3"/>
  <c r="BN125" i="3"/>
  <c r="BM125" i="3"/>
  <c r="BO125" i="3" s="1"/>
  <c r="BJ125" i="3"/>
  <c r="BG125" i="3"/>
  <c r="AZ125" i="3"/>
  <c r="AY125" i="3"/>
  <c r="AW125" i="3"/>
  <c r="AQ125" i="3"/>
  <c r="BI125" i="3" s="1"/>
  <c r="BL125" i="3" s="1"/>
  <c r="AC125" i="3"/>
  <c r="K125" i="3"/>
  <c r="J125" i="3"/>
  <c r="I125" i="3"/>
  <c r="F125" i="3"/>
  <c r="BB125" i="3" s="1"/>
  <c r="BD125" i="3" s="1"/>
  <c r="CC124" i="3"/>
  <c r="CB124" i="3"/>
  <c r="CA124" i="3"/>
  <c r="BZ124" i="3"/>
  <c r="BY124" i="3"/>
  <c r="BX124" i="3"/>
  <c r="BW124" i="3"/>
  <c r="BV124" i="3"/>
  <c r="BU124" i="3"/>
  <c r="BN124" i="3"/>
  <c r="BM124" i="3"/>
  <c r="BO124" i="3" s="1"/>
  <c r="BL124" i="3"/>
  <c r="BJ124" i="3"/>
  <c r="BG124" i="3"/>
  <c r="AZ124" i="3"/>
  <c r="AY124" i="3"/>
  <c r="AW124" i="3"/>
  <c r="AQ124" i="3"/>
  <c r="BI124" i="3" s="1"/>
  <c r="AC124" i="3"/>
  <c r="K124" i="3"/>
  <c r="J124" i="3"/>
  <c r="I124" i="3"/>
  <c r="F124" i="3"/>
  <c r="CC122" i="3"/>
  <c r="CB122" i="3"/>
  <c r="CA122" i="3"/>
  <c r="BZ122" i="3"/>
  <c r="BY122" i="3"/>
  <c r="BX122" i="3"/>
  <c r="BW122" i="3"/>
  <c r="BV122" i="3"/>
  <c r="BU122" i="3"/>
  <c r="BN122" i="3"/>
  <c r="BP122" i="3" s="1"/>
  <c r="BM122" i="3"/>
  <c r="BO122" i="3" s="1"/>
  <c r="BJ122" i="3"/>
  <c r="BG122" i="3"/>
  <c r="AZ122" i="3"/>
  <c r="AY122" i="3"/>
  <c r="AW122" i="3"/>
  <c r="AQ122" i="3"/>
  <c r="BI122" i="3" s="1"/>
  <c r="BL122" i="3" s="1"/>
  <c r="AC122" i="3"/>
  <c r="BE122" i="3" s="1"/>
  <c r="BF122" i="3" s="1"/>
  <c r="K122" i="3"/>
  <c r="J122" i="3"/>
  <c r="I122" i="3"/>
  <c r="F122" i="3"/>
  <c r="CC121" i="3"/>
  <c r="CB121" i="3"/>
  <c r="CA121" i="3"/>
  <c r="BZ121" i="3"/>
  <c r="BY121" i="3"/>
  <c r="BX121" i="3"/>
  <c r="BW121" i="3"/>
  <c r="BV121" i="3"/>
  <c r="BU121" i="3"/>
  <c r="BN121" i="3"/>
  <c r="BM121" i="3"/>
  <c r="BO121" i="3" s="1"/>
  <c r="BJ121" i="3"/>
  <c r="BG121" i="3"/>
  <c r="AZ121" i="3"/>
  <c r="AY121" i="3"/>
  <c r="AW121" i="3"/>
  <c r="AQ121" i="3"/>
  <c r="AC121" i="3"/>
  <c r="BE121" i="3" s="1"/>
  <c r="BF121" i="3" s="1"/>
  <c r="K121" i="3"/>
  <c r="J121" i="3"/>
  <c r="I121" i="3"/>
  <c r="F121" i="3"/>
  <c r="CC120" i="3"/>
  <c r="CB120" i="3"/>
  <c r="CA120" i="3"/>
  <c r="BZ120" i="3"/>
  <c r="BY120" i="3"/>
  <c r="BX120" i="3"/>
  <c r="BW120" i="3"/>
  <c r="BV120" i="3"/>
  <c r="BU120" i="3"/>
  <c r="BN120" i="3"/>
  <c r="BP120" i="3" s="1"/>
  <c r="BM120" i="3"/>
  <c r="BO120" i="3" s="1"/>
  <c r="BL120" i="3"/>
  <c r="BJ120" i="3"/>
  <c r="BG120" i="3"/>
  <c r="AZ120" i="3"/>
  <c r="AY120" i="3"/>
  <c r="AW120" i="3"/>
  <c r="AQ120" i="3"/>
  <c r="BI120" i="3" s="1"/>
  <c r="AC120" i="3"/>
  <c r="BE120" i="3" s="1"/>
  <c r="BF120" i="3" s="1"/>
  <c r="K120" i="3"/>
  <c r="J120" i="3"/>
  <c r="I120" i="3"/>
  <c r="F120" i="3"/>
  <c r="BB120" i="3" s="1"/>
  <c r="BC120" i="3" s="1"/>
  <c r="CC118" i="3"/>
  <c r="CB118" i="3"/>
  <c r="CA118" i="3"/>
  <c r="BZ118" i="3"/>
  <c r="BY118" i="3"/>
  <c r="BX118" i="3"/>
  <c r="BW118" i="3"/>
  <c r="BV118" i="3"/>
  <c r="BU118" i="3"/>
  <c r="BN118" i="3"/>
  <c r="BM118" i="3"/>
  <c r="BO118" i="3" s="1"/>
  <c r="BJ118" i="3"/>
  <c r="BG118" i="3"/>
  <c r="BF118" i="3"/>
  <c r="AZ118" i="3"/>
  <c r="AY118" i="3"/>
  <c r="AW118" i="3"/>
  <c r="AQ118" i="3"/>
  <c r="BI118" i="3" s="1"/>
  <c r="BL118" i="3" s="1"/>
  <c r="AC118" i="3"/>
  <c r="BE118" i="3" s="1"/>
  <c r="K118" i="3"/>
  <c r="J118" i="3"/>
  <c r="I118" i="3"/>
  <c r="F118" i="3"/>
  <c r="CC117" i="3"/>
  <c r="CB117" i="3"/>
  <c r="CA117" i="3"/>
  <c r="BZ117" i="3"/>
  <c r="BY117" i="3"/>
  <c r="BX117" i="3"/>
  <c r="BW117" i="3"/>
  <c r="BV117" i="3"/>
  <c r="BU117" i="3"/>
  <c r="BN117" i="3"/>
  <c r="BM117" i="3"/>
  <c r="BO117" i="3" s="1"/>
  <c r="BJ117" i="3"/>
  <c r="BG117" i="3"/>
  <c r="AZ117" i="3"/>
  <c r="AY117" i="3"/>
  <c r="AW117" i="3"/>
  <c r="AQ117" i="3"/>
  <c r="AC117" i="3"/>
  <c r="K117" i="3"/>
  <c r="J117" i="3"/>
  <c r="I117" i="3"/>
  <c r="F117" i="3"/>
  <c r="BA117" i="3" s="1"/>
  <c r="CC116" i="3"/>
  <c r="CB116" i="3"/>
  <c r="CA116" i="3"/>
  <c r="BZ116" i="3"/>
  <c r="BY116" i="3"/>
  <c r="BX116" i="3"/>
  <c r="BW116" i="3"/>
  <c r="BV116" i="3"/>
  <c r="BU116" i="3"/>
  <c r="BN116" i="3"/>
  <c r="BR116" i="3" s="1"/>
  <c r="BM116" i="3"/>
  <c r="BO116" i="3" s="1"/>
  <c r="BL116" i="3"/>
  <c r="BJ116" i="3"/>
  <c r="BG116" i="3"/>
  <c r="AZ116" i="3"/>
  <c r="AY116" i="3"/>
  <c r="AW116" i="3"/>
  <c r="AQ116" i="3"/>
  <c r="BI116" i="3" s="1"/>
  <c r="AC116" i="3"/>
  <c r="BE116" i="3" s="1"/>
  <c r="BF116" i="3" s="1"/>
  <c r="K116" i="3"/>
  <c r="J116" i="3"/>
  <c r="I116" i="3"/>
  <c r="F116" i="3"/>
  <c r="BB116" i="3" s="1"/>
  <c r="BD116" i="3" s="1"/>
  <c r="CC114" i="3"/>
  <c r="CB114" i="3"/>
  <c r="CA114" i="3"/>
  <c r="BZ114" i="3"/>
  <c r="BY114" i="3"/>
  <c r="BX114" i="3"/>
  <c r="BW114" i="3"/>
  <c r="BV114" i="3"/>
  <c r="BU114" i="3"/>
  <c r="BN114" i="3"/>
  <c r="BM114" i="3"/>
  <c r="BO114" i="3" s="1"/>
  <c r="BJ114" i="3"/>
  <c r="BG114" i="3"/>
  <c r="AZ114" i="3"/>
  <c r="AY114" i="3"/>
  <c r="AW114" i="3"/>
  <c r="AQ114" i="3"/>
  <c r="BI114" i="3" s="1"/>
  <c r="BL114" i="3" s="1"/>
  <c r="AC114" i="3"/>
  <c r="BE114" i="3" s="1"/>
  <c r="BF114" i="3" s="1"/>
  <c r="K114" i="3"/>
  <c r="J114" i="3"/>
  <c r="I114" i="3"/>
  <c r="F114" i="3"/>
  <c r="BB114" i="3" s="1"/>
  <c r="CC113" i="3"/>
  <c r="CB113" i="3"/>
  <c r="CA113" i="3"/>
  <c r="BZ113" i="3"/>
  <c r="BY113" i="3"/>
  <c r="BX113" i="3"/>
  <c r="BW113" i="3"/>
  <c r="BV113" i="3"/>
  <c r="BU113" i="3"/>
  <c r="BN113" i="3"/>
  <c r="BM113" i="3"/>
  <c r="BO113" i="3" s="1"/>
  <c r="BJ113" i="3"/>
  <c r="BG113" i="3"/>
  <c r="BF113" i="3"/>
  <c r="AZ113" i="3"/>
  <c r="AY113" i="3"/>
  <c r="AW113" i="3"/>
  <c r="AQ113" i="3"/>
  <c r="AC113" i="3"/>
  <c r="BE113" i="3" s="1"/>
  <c r="K113" i="3"/>
  <c r="J113" i="3"/>
  <c r="I113" i="3"/>
  <c r="F113" i="3"/>
  <c r="BB113" i="3" s="1"/>
  <c r="BD113" i="3" s="1"/>
  <c r="CC112" i="3"/>
  <c r="CB112" i="3"/>
  <c r="CA112" i="3"/>
  <c r="BZ112" i="3"/>
  <c r="BY112" i="3"/>
  <c r="BX112" i="3"/>
  <c r="BW112" i="3"/>
  <c r="BV112" i="3"/>
  <c r="BU112" i="3"/>
  <c r="BN112" i="3"/>
  <c r="BM112" i="3"/>
  <c r="BO112" i="3" s="1"/>
  <c r="BL112" i="3"/>
  <c r="BJ112" i="3"/>
  <c r="BG112" i="3"/>
  <c r="AZ112" i="3"/>
  <c r="AY112" i="3"/>
  <c r="AW112" i="3"/>
  <c r="AQ112" i="3"/>
  <c r="BI112" i="3" s="1"/>
  <c r="AC112" i="3"/>
  <c r="BE112" i="3" s="1"/>
  <c r="BF112" i="3" s="1"/>
  <c r="K112" i="3"/>
  <c r="J112" i="3"/>
  <c r="I112" i="3"/>
  <c r="F112" i="3"/>
  <c r="CC111" i="3"/>
  <c r="CB111" i="3"/>
  <c r="CA111" i="3"/>
  <c r="BZ111" i="3"/>
  <c r="BY111" i="3"/>
  <c r="BX111" i="3"/>
  <c r="BW111" i="3"/>
  <c r="BV111" i="3"/>
  <c r="BU111" i="3"/>
  <c r="BN111" i="3"/>
  <c r="BP111" i="3" s="1"/>
  <c r="BM111" i="3"/>
  <c r="BO111" i="3" s="1"/>
  <c r="BJ111" i="3"/>
  <c r="BG111" i="3"/>
  <c r="AZ111" i="3"/>
  <c r="AY111" i="3"/>
  <c r="AW111" i="3"/>
  <c r="AQ111" i="3"/>
  <c r="BI111" i="3" s="1"/>
  <c r="BL111" i="3" s="1"/>
  <c r="AC111" i="3"/>
  <c r="BE111" i="3" s="1"/>
  <c r="BF111" i="3" s="1"/>
  <c r="K111" i="3"/>
  <c r="J111" i="3"/>
  <c r="I111" i="3"/>
  <c r="F111" i="3"/>
  <c r="BB111" i="3" s="1"/>
  <c r="CC110" i="3"/>
  <c r="CB110" i="3"/>
  <c r="CA110" i="3"/>
  <c r="BZ110" i="3"/>
  <c r="BY110" i="3"/>
  <c r="BX110" i="3"/>
  <c r="BW110" i="3"/>
  <c r="BV110" i="3"/>
  <c r="BU110" i="3"/>
  <c r="BN110" i="3"/>
  <c r="BM110" i="3"/>
  <c r="BO110" i="3" s="1"/>
  <c r="BJ110" i="3"/>
  <c r="BG110" i="3"/>
  <c r="AZ110" i="3"/>
  <c r="AY110" i="3"/>
  <c r="AW110" i="3"/>
  <c r="AQ110" i="3"/>
  <c r="AC110" i="3"/>
  <c r="K110" i="3"/>
  <c r="J110" i="3"/>
  <c r="I110" i="3"/>
  <c r="F110" i="3"/>
  <c r="CC109" i="3"/>
  <c r="CB109" i="3"/>
  <c r="CA109" i="3"/>
  <c r="BZ109" i="3"/>
  <c r="BY109" i="3"/>
  <c r="BX109" i="3"/>
  <c r="BW109" i="3"/>
  <c r="BV109" i="3"/>
  <c r="BU109" i="3"/>
  <c r="BN109" i="3"/>
  <c r="BR109" i="3" s="1"/>
  <c r="BM109" i="3"/>
  <c r="BO109" i="3" s="1"/>
  <c r="BL109" i="3"/>
  <c r="BJ109" i="3"/>
  <c r="BG109" i="3"/>
  <c r="AZ109" i="3"/>
  <c r="AY109" i="3"/>
  <c r="AW109" i="3"/>
  <c r="AQ109" i="3"/>
  <c r="BI109" i="3" s="1"/>
  <c r="AC109" i="3"/>
  <c r="BE109" i="3" s="1"/>
  <c r="BF109" i="3" s="1"/>
  <c r="K109" i="3"/>
  <c r="J109" i="3"/>
  <c r="I109" i="3"/>
  <c r="F109" i="3"/>
  <c r="CC107" i="3"/>
  <c r="CB107" i="3"/>
  <c r="CA107" i="3"/>
  <c r="BZ107" i="3"/>
  <c r="BY107" i="3"/>
  <c r="BX107" i="3"/>
  <c r="BW107" i="3"/>
  <c r="BV107" i="3"/>
  <c r="BU107" i="3"/>
  <c r="BN107" i="3"/>
  <c r="BM107" i="3"/>
  <c r="BO107" i="3" s="1"/>
  <c r="BJ107" i="3"/>
  <c r="BG107" i="3"/>
  <c r="BF107" i="3"/>
  <c r="AZ107" i="3"/>
  <c r="AY107" i="3"/>
  <c r="AW107" i="3"/>
  <c r="AQ107" i="3"/>
  <c r="BI107" i="3" s="1"/>
  <c r="BL107" i="3" s="1"/>
  <c r="AC107" i="3"/>
  <c r="BE107" i="3" s="1"/>
  <c r="K107" i="3"/>
  <c r="J107" i="3"/>
  <c r="I107" i="3"/>
  <c r="F107" i="3"/>
  <c r="CC106" i="3"/>
  <c r="CB106" i="3"/>
  <c r="CA106" i="3"/>
  <c r="BZ106" i="3"/>
  <c r="BY106" i="3"/>
  <c r="BX106" i="3"/>
  <c r="BW106" i="3"/>
  <c r="BV106" i="3"/>
  <c r="BU106" i="3"/>
  <c r="BN106" i="3"/>
  <c r="BM106" i="3"/>
  <c r="BO106" i="3" s="1"/>
  <c r="BL106" i="3"/>
  <c r="BJ106" i="3"/>
  <c r="BG106" i="3"/>
  <c r="AZ106" i="3"/>
  <c r="AY106" i="3"/>
  <c r="AW106" i="3"/>
  <c r="AQ106" i="3"/>
  <c r="BI106" i="3" s="1"/>
  <c r="AC106" i="3"/>
  <c r="BE106" i="3" s="1"/>
  <c r="BF106" i="3" s="1"/>
  <c r="K106" i="3"/>
  <c r="J106" i="3"/>
  <c r="I106" i="3"/>
  <c r="F106" i="3"/>
  <c r="CC104" i="3"/>
  <c r="CB104" i="3"/>
  <c r="CA104" i="3"/>
  <c r="BZ104" i="3"/>
  <c r="BY104" i="3"/>
  <c r="BX104" i="3"/>
  <c r="BW104" i="3"/>
  <c r="BV104" i="3"/>
  <c r="BU104" i="3"/>
  <c r="BN104" i="3"/>
  <c r="BM104" i="3"/>
  <c r="BO104" i="3" s="1"/>
  <c r="BJ104" i="3"/>
  <c r="BG104" i="3"/>
  <c r="AZ104" i="3"/>
  <c r="AY104" i="3"/>
  <c r="AW104" i="3"/>
  <c r="AQ104" i="3"/>
  <c r="AC104" i="3"/>
  <c r="K104" i="3"/>
  <c r="J104" i="3"/>
  <c r="I104" i="3"/>
  <c r="F104" i="3"/>
  <c r="BA104" i="3" s="1"/>
  <c r="CC103" i="3"/>
  <c r="CB103" i="3"/>
  <c r="CA103" i="3"/>
  <c r="BZ103" i="3"/>
  <c r="BY103" i="3"/>
  <c r="BX103" i="3"/>
  <c r="BW103" i="3"/>
  <c r="BV103" i="3"/>
  <c r="BU103" i="3"/>
  <c r="BN103" i="3"/>
  <c r="BM103" i="3"/>
  <c r="BO103" i="3" s="1"/>
  <c r="BJ103" i="3"/>
  <c r="BG103" i="3"/>
  <c r="AZ103" i="3"/>
  <c r="AY103" i="3"/>
  <c r="AW103" i="3"/>
  <c r="AQ103" i="3"/>
  <c r="BI103" i="3" s="1"/>
  <c r="BL103" i="3" s="1"/>
  <c r="AC103" i="3"/>
  <c r="BE103" i="3" s="1"/>
  <c r="BF103" i="3" s="1"/>
  <c r="K103" i="3"/>
  <c r="J103" i="3"/>
  <c r="I103" i="3"/>
  <c r="F103" i="3"/>
  <c r="BB103" i="3" s="1"/>
  <c r="CC101" i="3"/>
  <c r="CB101" i="3"/>
  <c r="CA101" i="3"/>
  <c r="BZ101" i="3"/>
  <c r="BY101" i="3"/>
  <c r="BX101" i="3"/>
  <c r="BW101" i="3"/>
  <c r="BV101" i="3"/>
  <c r="BU101" i="3"/>
  <c r="BN101" i="3"/>
  <c r="BP101" i="3" s="1"/>
  <c r="BM101" i="3"/>
  <c r="BO101" i="3" s="1"/>
  <c r="BJ101" i="3"/>
  <c r="BG101" i="3"/>
  <c r="AZ101" i="3"/>
  <c r="AY101" i="3"/>
  <c r="AW101" i="3"/>
  <c r="AQ101" i="3"/>
  <c r="BI101" i="3" s="1"/>
  <c r="BL101" i="3" s="1"/>
  <c r="AC101" i="3"/>
  <c r="BE101" i="3" s="1"/>
  <c r="BF101" i="3" s="1"/>
  <c r="K101" i="3"/>
  <c r="J101" i="3"/>
  <c r="I101" i="3"/>
  <c r="F101" i="3"/>
  <c r="CC100" i="3"/>
  <c r="CB100" i="3"/>
  <c r="CA100" i="3"/>
  <c r="BZ100" i="3"/>
  <c r="BY100" i="3"/>
  <c r="BX100" i="3"/>
  <c r="BW100" i="3"/>
  <c r="BV100" i="3"/>
  <c r="BU100" i="3"/>
  <c r="BN100" i="3"/>
  <c r="BM100" i="3"/>
  <c r="BO100" i="3" s="1"/>
  <c r="BJ100" i="3"/>
  <c r="BG100" i="3"/>
  <c r="AZ100" i="3"/>
  <c r="AY100" i="3"/>
  <c r="AW100" i="3"/>
  <c r="AQ100" i="3"/>
  <c r="BI100" i="3" s="1"/>
  <c r="BL100" i="3" s="1"/>
  <c r="AC100" i="3"/>
  <c r="BE100" i="3" s="1"/>
  <c r="BF100" i="3" s="1"/>
  <c r="K100" i="3"/>
  <c r="J100" i="3"/>
  <c r="I100" i="3"/>
  <c r="F100" i="3"/>
  <c r="BA100" i="3" s="1"/>
  <c r="CC99" i="3"/>
  <c r="CB99" i="3"/>
  <c r="CA99" i="3"/>
  <c r="BZ99" i="3"/>
  <c r="BY99" i="3"/>
  <c r="BX99" i="3"/>
  <c r="BW99" i="3"/>
  <c r="BV99" i="3"/>
  <c r="BU99" i="3"/>
  <c r="BN99" i="3"/>
  <c r="BP99" i="3" s="1"/>
  <c r="BM99" i="3"/>
  <c r="BO99" i="3" s="1"/>
  <c r="BJ99" i="3"/>
  <c r="BG99" i="3"/>
  <c r="AZ99" i="3"/>
  <c r="AY99" i="3"/>
  <c r="AW99" i="3"/>
  <c r="AQ99" i="3"/>
  <c r="BI99" i="3" s="1"/>
  <c r="BL99" i="3" s="1"/>
  <c r="AC99" i="3"/>
  <c r="BE99" i="3" s="1"/>
  <c r="BF99" i="3" s="1"/>
  <c r="K99" i="3"/>
  <c r="J99" i="3"/>
  <c r="I99" i="3"/>
  <c r="F99" i="3"/>
  <c r="CC98" i="3"/>
  <c r="CB98" i="3"/>
  <c r="CA98" i="3"/>
  <c r="BZ98" i="3"/>
  <c r="BY98" i="3"/>
  <c r="BX98" i="3"/>
  <c r="BW98" i="3"/>
  <c r="BV98" i="3"/>
  <c r="BU98" i="3"/>
  <c r="BN98" i="3"/>
  <c r="BR98" i="3" s="1"/>
  <c r="BM98" i="3"/>
  <c r="BO98" i="3" s="1"/>
  <c r="BL98" i="3"/>
  <c r="BJ98" i="3"/>
  <c r="BG98" i="3"/>
  <c r="AZ98" i="3"/>
  <c r="AY98" i="3"/>
  <c r="AW98" i="3"/>
  <c r="AQ98" i="3"/>
  <c r="BI98" i="3" s="1"/>
  <c r="AC98" i="3"/>
  <c r="BE98" i="3" s="1"/>
  <c r="BF98" i="3" s="1"/>
  <c r="K98" i="3"/>
  <c r="J98" i="3"/>
  <c r="I98" i="3"/>
  <c r="F98" i="3"/>
  <c r="CC96" i="3"/>
  <c r="CB96" i="3"/>
  <c r="CA96" i="3"/>
  <c r="BZ96" i="3"/>
  <c r="BY96" i="3"/>
  <c r="BX96" i="3"/>
  <c r="BW96" i="3"/>
  <c r="BV96" i="3"/>
  <c r="BU96" i="3"/>
  <c r="BN96" i="3"/>
  <c r="BP96" i="3" s="1"/>
  <c r="BM96" i="3"/>
  <c r="BO96" i="3" s="1"/>
  <c r="BJ96" i="3"/>
  <c r="BG96" i="3"/>
  <c r="AZ96" i="3"/>
  <c r="AY96" i="3"/>
  <c r="AW96" i="3"/>
  <c r="AQ96" i="3"/>
  <c r="BI96" i="3" s="1"/>
  <c r="BL96" i="3" s="1"/>
  <c r="AC96" i="3"/>
  <c r="BE96" i="3" s="1"/>
  <c r="BF96" i="3" s="1"/>
  <c r="K96" i="3"/>
  <c r="J96" i="3"/>
  <c r="I96" i="3"/>
  <c r="F96" i="3"/>
  <c r="BB96" i="3" s="1"/>
  <c r="CC95" i="3"/>
  <c r="CB95" i="3"/>
  <c r="CA95" i="3"/>
  <c r="BZ95" i="3"/>
  <c r="BY95" i="3"/>
  <c r="BX95" i="3"/>
  <c r="BW95" i="3"/>
  <c r="BV95" i="3"/>
  <c r="BU95" i="3"/>
  <c r="BN95" i="3"/>
  <c r="BP95" i="3" s="1"/>
  <c r="BM95" i="3"/>
  <c r="BO95" i="3" s="1"/>
  <c r="BJ95" i="3"/>
  <c r="BG95" i="3"/>
  <c r="BF95" i="3"/>
  <c r="AZ95" i="3"/>
  <c r="AY95" i="3"/>
  <c r="AW95" i="3"/>
  <c r="AQ95" i="3"/>
  <c r="AC95" i="3"/>
  <c r="BE95" i="3" s="1"/>
  <c r="K95" i="3"/>
  <c r="J95" i="3"/>
  <c r="I95" i="3"/>
  <c r="F95" i="3"/>
  <c r="BA95" i="3" s="1"/>
  <c r="CC94" i="3"/>
  <c r="CB94" i="3"/>
  <c r="CA94" i="3"/>
  <c r="BZ94" i="3"/>
  <c r="BY94" i="3"/>
  <c r="BX94" i="3"/>
  <c r="BW94" i="3"/>
  <c r="BV94" i="3"/>
  <c r="BU94" i="3"/>
  <c r="BN94" i="3"/>
  <c r="BP94" i="3" s="1"/>
  <c r="BM94" i="3"/>
  <c r="BO94" i="3" s="1"/>
  <c r="BJ94" i="3"/>
  <c r="BG94" i="3"/>
  <c r="AZ94" i="3"/>
  <c r="AY94" i="3"/>
  <c r="AW94" i="3"/>
  <c r="AQ94" i="3"/>
  <c r="BI94" i="3" s="1"/>
  <c r="BL94" i="3" s="1"/>
  <c r="AC94" i="3"/>
  <c r="BE94" i="3" s="1"/>
  <c r="BF94" i="3" s="1"/>
  <c r="K94" i="3"/>
  <c r="J94" i="3"/>
  <c r="I94" i="3"/>
  <c r="F94" i="3"/>
  <c r="CC93" i="3"/>
  <c r="CB93" i="3"/>
  <c r="CA93" i="3"/>
  <c r="BZ93" i="3"/>
  <c r="BY93" i="3"/>
  <c r="BX93" i="3"/>
  <c r="BW93" i="3"/>
  <c r="BV93" i="3"/>
  <c r="BU93" i="3"/>
  <c r="BN93" i="3"/>
  <c r="BM93" i="3"/>
  <c r="BO93" i="3" s="1"/>
  <c r="BL93" i="3"/>
  <c r="BJ93" i="3"/>
  <c r="BG93" i="3"/>
  <c r="AZ93" i="3"/>
  <c r="AY93" i="3"/>
  <c r="AW93" i="3"/>
  <c r="AQ93" i="3"/>
  <c r="BI93" i="3" s="1"/>
  <c r="AC93" i="3"/>
  <c r="BE93" i="3" s="1"/>
  <c r="BF93" i="3" s="1"/>
  <c r="K93" i="3"/>
  <c r="J93" i="3"/>
  <c r="I93" i="3"/>
  <c r="F93" i="3"/>
  <c r="CC91" i="3"/>
  <c r="CB91" i="3"/>
  <c r="CA91" i="3"/>
  <c r="BZ91" i="3"/>
  <c r="BY91" i="3"/>
  <c r="BX91" i="3"/>
  <c r="BW91" i="3"/>
  <c r="BV91" i="3"/>
  <c r="BU91" i="3"/>
  <c r="BN91" i="3"/>
  <c r="BM91" i="3"/>
  <c r="BO91" i="3" s="1"/>
  <c r="BJ91" i="3"/>
  <c r="BG91" i="3"/>
  <c r="AZ91" i="3"/>
  <c r="AY91" i="3"/>
  <c r="AW91" i="3"/>
  <c r="AQ91" i="3"/>
  <c r="AC91" i="3"/>
  <c r="BE91" i="3" s="1"/>
  <c r="BF91" i="3" s="1"/>
  <c r="K91" i="3"/>
  <c r="J91" i="3"/>
  <c r="I91" i="3"/>
  <c r="F91" i="3"/>
  <c r="CC90" i="3"/>
  <c r="CB90" i="3"/>
  <c r="CA90" i="3"/>
  <c r="BZ90" i="3"/>
  <c r="BY90" i="3"/>
  <c r="BX90" i="3"/>
  <c r="BW90" i="3"/>
  <c r="BV90" i="3"/>
  <c r="BU90" i="3"/>
  <c r="BN90" i="3"/>
  <c r="BM90" i="3"/>
  <c r="BO90" i="3" s="1"/>
  <c r="BJ90" i="3"/>
  <c r="BG90" i="3"/>
  <c r="AZ90" i="3"/>
  <c r="AY90" i="3"/>
  <c r="AW90" i="3"/>
  <c r="AQ90" i="3"/>
  <c r="BI90" i="3" s="1"/>
  <c r="BL90" i="3" s="1"/>
  <c r="AC90" i="3"/>
  <c r="BE90" i="3" s="1"/>
  <c r="BF90" i="3" s="1"/>
  <c r="K90" i="3"/>
  <c r="J90" i="3"/>
  <c r="I90" i="3"/>
  <c r="F90" i="3"/>
  <c r="CC89" i="3"/>
  <c r="CB89" i="3"/>
  <c r="CA89" i="3"/>
  <c r="BZ89" i="3"/>
  <c r="BY89" i="3"/>
  <c r="BX89" i="3"/>
  <c r="BW89" i="3"/>
  <c r="BV89" i="3"/>
  <c r="BU89" i="3"/>
  <c r="BN89" i="3"/>
  <c r="BP89" i="3" s="1"/>
  <c r="BM89" i="3"/>
  <c r="BO89" i="3" s="1"/>
  <c r="BL89" i="3"/>
  <c r="BJ89" i="3"/>
  <c r="BG89" i="3"/>
  <c r="AZ89" i="3"/>
  <c r="AY89" i="3"/>
  <c r="AW89" i="3"/>
  <c r="AQ89" i="3"/>
  <c r="BI89" i="3" s="1"/>
  <c r="AC89" i="3"/>
  <c r="BE89" i="3" s="1"/>
  <c r="BF89" i="3" s="1"/>
  <c r="K89" i="3"/>
  <c r="J89" i="3"/>
  <c r="I89" i="3"/>
  <c r="F89" i="3"/>
  <c r="BA89" i="3" s="1"/>
  <c r="CC87" i="3"/>
  <c r="CB87" i="3"/>
  <c r="CA87" i="3"/>
  <c r="BZ87" i="3"/>
  <c r="BY87" i="3"/>
  <c r="BX87" i="3"/>
  <c r="BW87" i="3"/>
  <c r="BV87" i="3"/>
  <c r="BU87" i="3"/>
  <c r="BN87" i="3"/>
  <c r="BM87" i="3"/>
  <c r="BO87" i="3" s="1"/>
  <c r="BJ87" i="3"/>
  <c r="BG87" i="3"/>
  <c r="AZ87" i="3"/>
  <c r="AY87" i="3"/>
  <c r="AW87" i="3"/>
  <c r="AQ87" i="3"/>
  <c r="AC87" i="3"/>
  <c r="K87" i="3"/>
  <c r="J87" i="3"/>
  <c r="I87" i="3"/>
  <c r="F87" i="3"/>
  <c r="BB87" i="3" s="1"/>
  <c r="CC86" i="3"/>
  <c r="CB86" i="3"/>
  <c r="CA86" i="3"/>
  <c r="BZ86" i="3"/>
  <c r="BY86" i="3"/>
  <c r="BX86" i="3"/>
  <c r="BW86" i="3"/>
  <c r="BV86" i="3"/>
  <c r="BU86" i="3"/>
  <c r="BN86" i="3"/>
  <c r="BP86" i="3" s="1"/>
  <c r="BM86" i="3"/>
  <c r="BO86" i="3" s="1"/>
  <c r="BJ86" i="3"/>
  <c r="BG86" i="3"/>
  <c r="AZ86" i="3"/>
  <c r="AY86" i="3"/>
  <c r="AW86" i="3"/>
  <c r="AQ86" i="3"/>
  <c r="AC86" i="3"/>
  <c r="BE86" i="3" s="1"/>
  <c r="BF86" i="3" s="1"/>
  <c r="K86" i="3"/>
  <c r="J86" i="3"/>
  <c r="I86" i="3"/>
  <c r="F86" i="3"/>
  <c r="CC85" i="3"/>
  <c r="CB85" i="3"/>
  <c r="CA85" i="3"/>
  <c r="BZ85" i="3"/>
  <c r="BY85" i="3"/>
  <c r="BX85" i="3"/>
  <c r="BW85" i="3"/>
  <c r="BV85" i="3"/>
  <c r="BU85" i="3"/>
  <c r="BN85" i="3"/>
  <c r="BM85" i="3"/>
  <c r="BO85" i="3" s="1"/>
  <c r="BJ85" i="3"/>
  <c r="BG85" i="3"/>
  <c r="AZ85" i="3"/>
  <c r="AY85" i="3"/>
  <c r="AW85" i="3"/>
  <c r="AQ85" i="3"/>
  <c r="BI85" i="3" s="1"/>
  <c r="BL85" i="3" s="1"/>
  <c r="AC85" i="3"/>
  <c r="K85" i="3"/>
  <c r="J85" i="3"/>
  <c r="I85" i="3"/>
  <c r="F85" i="3"/>
  <c r="CC84" i="3"/>
  <c r="CB84" i="3"/>
  <c r="CA84" i="3"/>
  <c r="BZ84" i="3"/>
  <c r="BY84" i="3"/>
  <c r="BX84" i="3"/>
  <c r="BW84" i="3"/>
  <c r="BV84" i="3"/>
  <c r="BU84" i="3"/>
  <c r="BN84" i="3"/>
  <c r="BM84" i="3"/>
  <c r="BO84" i="3" s="1"/>
  <c r="BJ84" i="3"/>
  <c r="BG84" i="3"/>
  <c r="AZ84" i="3"/>
  <c r="AY84" i="3"/>
  <c r="AW84" i="3"/>
  <c r="AQ84" i="3"/>
  <c r="AC84" i="3"/>
  <c r="BE84" i="3" s="1"/>
  <c r="BF84" i="3" s="1"/>
  <c r="K84" i="3"/>
  <c r="J84" i="3"/>
  <c r="I84" i="3"/>
  <c r="F84" i="3"/>
  <c r="CC83" i="3"/>
  <c r="CB83" i="3"/>
  <c r="CA83" i="3"/>
  <c r="BZ83" i="3"/>
  <c r="BY83" i="3"/>
  <c r="BX83" i="3"/>
  <c r="BW83" i="3"/>
  <c r="BV83" i="3"/>
  <c r="BU83" i="3"/>
  <c r="BN83" i="3"/>
  <c r="BR83" i="3" s="1"/>
  <c r="BM83" i="3"/>
  <c r="BO83" i="3" s="1"/>
  <c r="BL83" i="3"/>
  <c r="BJ83" i="3"/>
  <c r="BG83" i="3"/>
  <c r="AZ83" i="3"/>
  <c r="AY83" i="3"/>
  <c r="AW83" i="3"/>
  <c r="AQ83" i="3"/>
  <c r="BI83" i="3" s="1"/>
  <c r="AC83" i="3"/>
  <c r="BE83" i="3" s="1"/>
  <c r="BF83" i="3" s="1"/>
  <c r="K83" i="3"/>
  <c r="J83" i="3"/>
  <c r="I83" i="3"/>
  <c r="F83" i="3"/>
  <c r="CC81" i="3"/>
  <c r="CB81" i="3"/>
  <c r="CA81" i="3"/>
  <c r="BZ81" i="3"/>
  <c r="BY81" i="3"/>
  <c r="BX81" i="3"/>
  <c r="BW81" i="3"/>
  <c r="BV81" i="3"/>
  <c r="BU81" i="3"/>
  <c r="BN81" i="3"/>
  <c r="BP81" i="3" s="1"/>
  <c r="BM81" i="3"/>
  <c r="BO81" i="3" s="1"/>
  <c r="BJ81" i="3"/>
  <c r="BG81" i="3"/>
  <c r="AZ81" i="3"/>
  <c r="AY81" i="3"/>
  <c r="AW81" i="3"/>
  <c r="AQ81" i="3"/>
  <c r="BI81" i="3" s="1"/>
  <c r="BL81" i="3" s="1"/>
  <c r="AC81" i="3"/>
  <c r="BE81" i="3" s="1"/>
  <c r="BF81" i="3" s="1"/>
  <c r="K81" i="3"/>
  <c r="J81" i="3"/>
  <c r="I81" i="3"/>
  <c r="F81" i="3"/>
  <c r="CC80" i="3"/>
  <c r="CB80" i="3"/>
  <c r="CA80" i="3"/>
  <c r="BZ80" i="3"/>
  <c r="BY80" i="3"/>
  <c r="BX80" i="3"/>
  <c r="BW80" i="3"/>
  <c r="BV80" i="3"/>
  <c r="BU80" i="3"/>
  <c r="BN80" i="3"/>
  <c r="BP80" i="3" s="1"/>
  <c r="BM80" i="3"/>
  <c r="BO80" i="3" s="1"/>
  <c r="BJ80" i="3"/>
  <c r="BG80" i="3"/>
  <c r="AZ80" i="3"/>
  <c r="AY80" i="3"/>
  <c r="AW80" i="3"/>
  <c r="AQ80" i="3"/>
  <c r="BI80" i="3" s="1"/>
  <c r="BL80" i="3" s="1"/>
  <c r="AC80" i="3"/>
  <c r="BE80" i="3" s="1"/>
  <c r="BF80" i="3" s="1"/>
  <c r="K80" i="3"/>
  <c r="J80" i="3"/>
  <c r="I80" i="3"/>
  <c r="F80" i="3"/>
  <c r="BA80" i="3" s="1"/>
  <c r="CC79" i="3"/>
  <c r="CB79" i="3"/>
  <c r="CA79" i="3"/>
  <c r="BZ79" i="3"/>
  <c r="BY79" i="3"/>
  <c r="BX79" i="3"/>
  <c r="BW79" i="3"/>
  <c r="BV79" i="3"/>
  <c r="BU79" i="3"/>
  <c r="BN79" i="3"/>
  <c r="BP79" i="3" s="1"/>
  <c r="BM79" i="3"/>
  <c r="BO79" i="3" s="1"/>
  <c r="BJ79" i="3"/>
  <c r="BG79" i="3"/>
  <c r="BF79" i="3"/>
  <c r="AZ79" i="3"/>
  <c r="AY79" i="3"/>
  <c r="AW79" i="3"/>
  <c r="AQ79" i="3"/>
  <c r="BI79" i="3" s="1"/>
  <c r="BL79" i="3" s="1"/>
  <c r="AC79" i="3"/>
  <c r="BE79" i="3" s="1"/>
  <c r="K79" i="3"/>
  <c r="J79" i="3"/>
  <c r="I79" i="3"/>
  <c r="F79" i="3"/>
  <c r="CC78" i="3"/>
  <c r="CB78" i="3"/>
  <c r="CA78" i="3"/>
  <c r="BZ78" i="3"/>
  <c r="BY78" i="3"/>
  <c r="BX78" i="3"/>
  <c r="BW78" i="3"/>
  <c r="BV78" i="3"/>
  <c r="BU78" i="3"/>
  <c r="BN78" i="3"/>
  <c r="BM78" i="3"/>
  <c r="BO78" i="3" s="1"/>
  <c r="BL78" i="3"/>
  <c r="BJ78" i="3"/>
  <c r="BG78" i="3"/>
  <c r="AZ78" i="3"/>
  <c r="AY78" i="3"/>
  <c r="AW78" i="3"/>
  <c r="AQ78" i="3"/>
  <c r="BI78" i="3" s="1"/>
  <c r="AC78" i="3"/>
  <c r="BE78" i="3" s="1"/>
  <c r="BF78" i="3" s="1"/>
  <c r="K78" i="3"/>
  <c r="J78" i="3"/>
  <c r="I78" i="3"/>
  <c r="F78" i="3"/>
  <c r="BA78" i="3" s="1"/>
  <c r="CC76" i="3"/>
  <c r="CB76" i="3"/>
  <c r="CA76" i="3"/>
  <c r="BZ76" i="3"/>
  <c r="BY76" i="3"/>
  <c r="BX76" i="3"/>
  <c r="BW76" i="3"/>
  <c r="BV76" i="3"/>
  <c r="BU76" i="3"/>
  <c r="BN76" i="3"/>
  <c r="BM76" i="3"/>
  <c r="BO76" i="3" s="1"/>
  <c r="BJ76" i="3"/>
  <c r="BG76" i="3"/>
  <c r="AZ76" i="3"/>
  <c r="AY76" i="3"/>
  <c r="AW76" i="3"/>
  <c r="AQ76" i="3"/>
  <c r="AC76" i="3"/>
  <c r="BE76" i="3" s="1"/>
  <c r="BF76" i="3" s="1"/>
  <c r="K76" i="3"/>
  <c r="J76" i="3"/>
  <c r="I76" i="3"/>
  <c r="F76" i="3"/>
  <c r="CC75" i="3"/>
  <c r="CB75" i="3"/>
  <c r="CA75" i="3"/>
  <c r="BZ75" i="3"/>
  <c r="BY75" i="3"/>
  <c r="BX75" i="3"/>
  <c r="BW75" i="3"/>
  <c r="BV75" i="3"/>
  <c r="BU75" i="3"/>
  <c r="BN75" i="3"/>
  <c r="BM75" i="3"/>
  <c r="BO75" i="3" s="1"/>
  <c r="BJ75" i="3"/>
  <c r="BG75" i="3"/>
  <c r="AZ75" i="3"/>
  <c r="AY75" i="3"/>
  <c r="AW75" i="3"/>
  <c r="AQ75" i="3"/>
  <c r="BI75" i="3" s="1"/>
  <c r="BL75" i="3" s="1"/>
  <c r="AC75" i="3"/>
  <c r="BE75" i="3" s="1"/>
  <c r="BF75" i="3" s="1"/>
  <c r="K75" i="3"/>
  <c r="J75" i="3"/>
  <c r="I75" i="3"/>
  <c r="F75" i="3"/>
  <c r="CC74" i="3"/>
  <c r="CB74" i="3"/>
  <c r="CA74" i="3"/>
  <c r="BZ74" i="3"/>
  <c r="BY74" i="3"/>
  <c r="BX74" i="3"/>
  <c r="BW74" i="3"/>
  <c r="BV74" i="3"/>
  <c r="BU74" i="3"/>
  <c r="BN74" i="3"/>
  <c r="BR74" i="3" s="1"/>
  <c r="BM74" i="3"/>
  <c r="BO74" i="3" s="1"/>
  <c r="BL74" i="3"/>
  <c r="BJ74" i="3"/>
  <c r="BG74" i="3"/>
  <c r="AZ74" i="3"/>
  <c r="AY74" i="3"/>
  <c r="AW74" i="3"/>
  <c r="AQ74" i="3"/>
  <c r="BI74" i="3" s="1"/>
  <c r="AC74" i="3"/>
  <c r="BE74" i="3" s="1"/>
  <c r="BF74" i="3" s="1"/>
  <c r="K74" i="3"/>
  <c r="J74" i="3"/>
  <c r="I74" i="3"/>
  <c r="F74" i="3"/>
  <c r="CC72" i="3"/>
  <c r="CB72" i="3"/>
  <c r="CA72" i="3"/>
  <c r="BZ72" i="3"/>
  <c r="BY72" i="3"/>
  <c r="BX72" i="3"/>
  <c r="BW72" i="3"/>
  <c r="BV72" i="3"/>
  <c r="BU72" i="3"/>
  <c r="BN72" i="3"/>
  <c r="BM72" i="3"/>
  <c r="BO72" i="3" s="1"/>
  <c r="BJ72" i="3"/>
  <c r="BG72" i="3"/>
  <c r="AZ72" i="3"/>
  <c r="AY72" i="3"/>
  <c r="AW72" i="3"/>
  <c r="AQ72" i="3"/>
  <c r="BI72" i="3" s="1"/>
  <c r="BL72" i="3" s="1"/>
  <c r="AC72" i="3"/>
  <c r="K72" i="3"/>
  <c r="J72" i="3"/>
  <c r="I72" i="3"/>
  <c r="F72" i="3"/>
  <c r="BA72" i="3" s="1"/>
  <c r="CC71" i="3"/>
  <c r="CB71" i="3"/>
  <c r="CA71" i="3"/>
  <c r="BZ71" i="3"/>
  <c r="BY71" i="3"/>
  <c r="BX71" i="3"/>
  <c r="BW71" i="3"/>
  <c r="BV71" i="3"/>
  <c r="BU71" i="3"/>
  <c r="BN71" i="3"/>
  <c r="BM71" i="3"/>
  <c r="BO71" i="3" s="1"/>
  <c r="BJ71" i="3"/>
  <c r="BG71" i="3"/>
  <c r="AZ71" i="3"/>
  <c r="AY71" i="3"/>
  <c r="AW71" i="3"/>
  <c r="AQ71" i="3"/>
  <c r="BI71" i="3" s="1"/>
  <c r="BL71" i="3" s="1"/>
  <c r="AC71" i="3"/>
  <c r="BE71" i="3" s="1"/>
  <c r="BF71" i="3" s="1"/>
  <c r="K71" i="3"/>
  <c r="J71" i="3"/>
  <c r="I71" i="3"/>
  <c r="F71" i="3"/>
  <c r="BA71" i="3" s="1"/>
  <c r="CC70" i="3"/>
  <c r="CB70" i="3"/>
  <c r="CA70" i="3"/>
  <c r="BZ70" i="3"/>
  <c r="BY70" i="3"/>
  <c r="BX70" i="3"/>
  <c r="BW70" i="3"/>
  <c r="BV70" i="3"/>
  <c r="BU70" i="3"/>
  <c r="BN70" i="3"/>
  <c r="BM70" i="3"/>
  <c r="BO70" i="3" s="1"/>
  <c r="BJ70" i="3"/>
  <c r="BG70" i="3"/>
  <c r="AZ70" i="3"/>
  <c r="AY70" i="3"/>
  <c r="AW70" i="3"/>
  <c r="AQ70" i="3"/>
  <c r="BI70" i="3" s="1"/>
  <c r="BL70" i="3" s="1"/>
  <c r="AC70" i="3"/>
  <c r="BE70" i="3" s="1"/>
  <c r="BF70" i="3" s="1"/>
  <c r="K70" i="3"/>
  <c r="J70" i="3"/>
  <c r="I70" i="3"/>
  <c r="F70" i="3"/>
  <c r="BA70" i="3" s="1"/>
  <c r="CC69" i="3"/>
  <c r="CB69" i="3"/>
  <c r="CA69" i="3"/>
  <c r="BZ69" i="3"/>
  <c r="BY69" i="3"/>
  <c r="BX69" i="3"/>
  <c r="BW69" i="3"/>
  <c r="BV69" i="3"/>
  <c r="BU69" i="3"/>
  <c r="BN69" i="3"/>
  <c r="BM69" i="3"/>
  <c r="BO69" i="3" s="1"/>
  <c r="BJ69" i="3"/>
  <c r="BG69" i="3"/>
  <c r="AZ69" i="3"/>
  <c r="AY69" i="3"/>
  <c r="AW69" i="3"/>
  <c r="AQ69" i="3"/>
  <c r="BI69" i="3" s="1"/>
  <c r="BL69" i="3" s="1"/>
  <c r="AC69" i="3"/>
  <c r="BE69" i="3" s="1"/>
  <c r="BF69" i="3" s="1"/>
  <c r="K69" i="3"/>
  <c r="J69" i="3"/>
  <c r="I69" i="3"/>
  <c r="F69" i="3"/>
  <c r="BB69" i="3" s="1"/>
  <c r="CC68" i="3"/>
  <c r="CB68" i="3"/>
  <c r="CA68" i="3"/>
  <c r="BZ68" i="3"/>
  <c r="BY68" i="3"/>
  <c r="BX68" i="3"/>
  <c r="BW68" i="3"/>
  <c r="BV68" i="3"/>
  <c r="BU68" i="3"/>
  <c r="BN68" i="3"/>
  <c r="BP68" i="3" s="1"/>
  <c r="BM68" i="3"/>
  <c r="BO68" i="3" s="1"/>
  <c r="BL68" i="3"/>
  <c r="BJ68" i="3"/>
  <c r="BG68" i="3"/>
  <c r="AZ68" i="3"/>
  <c r="AY68" i="3"/>
  <c r="AW68" i="3"/>
  <c r="AQ68" i="3"/>
  <c r="AC68" i="3"/>
  <c r="BE68" i="3" s="1"/>
  <c r="BF68" i="3" s="1"/>
  <c r="K68" i="3"/>
  <c r="J68" i="3"/>
  <c r="I68" i="3"/>
  <c r="F68" i="3"/>
  <c r="BB68" i="3" s="1"/>
  <c r="BD68" i="3" s="1"/>
  <c r="CC66" i="3"/>
  <c r="CB66" i="3"/>
  <c r="CA66" i="3"/>
  <c r="BZ66" i="3"/>
  <c r="BY66" i="3"/>
  <c r="BX66" i="3"/>
  <c r="BW66" i="3"/>
  <c r="BV66" i="3"/>
  <c r="BU66" i="3"/>
  <c r="BN66" i="3"/>
  <c r="BM66" i="3"/>
  <c r="BO66" i="3" s="1"/>
  <c r="BJ66" i="3"/>
  <c r="BG66" i="3"/>
  <c r="AZ66" i="3"/>
  <c r="AY66" i="3"/>
  <c r="AW66" i="3"/>
  <c r="AQ66" i="3"/>
  <c r="BI66" i="3" s="1"/>
  <c r="BL66" i="3" s="1"/>
  <c r="AC66" i="3"/>
  <c r="BE66" i="3" s="1"/>
  <c r="BF66" i="3" s="1"/>
  <c r="K66" i="3"/>
  <c r="J66" i="3"/>
  <c r="I66" i="3"/>
  <c r="F66" i="3"/>
  <c r="CC65" i="3"/>
  <c r="CB65" i="3"/>
  <c r="CA65" i="3"/>
  <c r="BZ65" i="3"/>
  <c r="BY65" i="3"/>
  <c r="BX65" i="3"/>
  <c r="BW65" i="3"/>
  <c r="BV65" i="3"/>
  <c r="BU65" i="3"/>
  <c r="BN65" i="3"/>
  <c r="BM65" i="3"/>
  <c r="BO65" i="3" s="1"/>
  <c r="BJ65" i="3"/>
  <c r="BG65" i="3"/>
  <c r="BF65" i="3"/>
  <c r="AZ65" i="3"/>
  <c r="AY65" i="3"/>
  <c r="AW65" i="3"/>
  <c r="AQ65" i="3"/>
  <c r="AC65" i="3"/>
  <c r="BE65" i="3" s="1"/>
  <c r="K65" i="3"/>
  <c r="J65" i="3"/>
  <c r="I65" i="3"/>
  <c r="F65" i="3"/>
  <c r="CC64" i="3"/>
  <c r="CB64" i="3"/>
  <c r="CA64" i="3"/>
  <c r="BZ64" i="3"/>
  <c r="BY64" i="3"/>
  <c r="BX64" i="3"/>
  <c r="BW64" i="3"/>
  <c r="BV64" i="3"/>
  <c r="BU64" i="3"/>
  <c r="BN64" i="3"/>
  <c r="BM64" i="3"/>
  <c r="BO64" i="3" s="1"/>
  <c r="BJ64" i="3"/>
  <c r="BG64" i="3"/>
  <c r="AZ64" i="3"/>
  <c r="AY64" i="3"/>
  <c r="AW64" i="3"/>
  <c r="AQ64" i="3"/>
  <c r="AC64" i="3"/>
  <c r="BE64" i="3" s="1"/>
  <c r="BF64" i="3" s="1"/>
  <c r="K64" i="3"/>
  <c r="J64" i="3"/>
  <c r="I64" i="3"/>
  <c r="F64" i="3"/>
  <c r="BA64" i="3" s="1"/>
  <c r="CC63" i="3"/>
  <c r="CB63" i="3"/>
  <c r="CA63" i="3"/>
  <c r="BZ63" i="3"/>
  <c r="BY63" i="3"/>
  <c r="BX63" i="3"/>
  <c r="BW63" i="3"/>
  <c r="BV63" i="3"/>
  <c r="BU63" i="3"/>
  <c r="BN63" i="3"/>
  <c r="BR63" i="3" s="1"/>
  <c r="BM63" i="3"/>
  <c r="BO63" i="3" s="1"/>
  <c r="BL63" i="3"/>
  <c r="BJ63" i="3"/>
  <c r="BG63" i="3"/>
  <c r="AZ63" i="3"/>
  <c r="AY63" i="3"/>
  <c r="AW63" i="3"/>
  <c r="AQ63" i="3"/>
  <c r="BI63" i="3" s="1"/>
  <c r="AC63" i="3"/>
  <c r="K63" i="3"/>
  <c r="J63" i="3"/>
  <c r="I63" i="3"/>
  <c r="F63" i="3"/>
  <c r="CC61" i="3"/>
  <c r="CB61" i="3"/>
  <c r="CA61" i="3"/>
  <c r="BZ61" i="3"/>
  <c r="BY61" i="3"/>
  <c r="BX61" i="3"/>
  <c r="BW61" i="3"/>
  <c r="BV61" i="3"/>
  <c r="BU61" i="3"/>
  <c r="BN61" i="3"/>
  <c r="BM61" i="3"/>
  <c r="BO61" i="3" s="1"/>
  <c r="BJ61" i="3"/>
  <c r="BG61" i="3"/>
  <c r="AZ61" i="3"/>
  <c r="AY61" i="3"/>
  <c r="AW61" i="3"/>
  <c r="AQ61" i="3"/>
  <c r="BI61" i="3" s="1"/>
  <c r="BL61" i="3" s="1"/>
  <c r="AC61" i="3"/>
  <c r="BE61" i="3" s="1"/>
  <c r="BF61" i="3" s="1"/>
  <c r="K61" i="3"/>
  <c r="J61" i="3"/>
  <c r="I61" i="3"/>
  <c r="F61" i="3"/>
  <c r="CC60" i="3"/>
  <c r="CB60" i="3"/>
  <c r="CA60" i="3"/>
  <c r="BZ60" i="3"/>
  <c r="BY60" i="3"/>
  <c r="BX60" i="3"/>
  <c r="BW60" i="3"/>
  <c r="BV60" i="3"/>
  <c r="BU60" i="3"/>
  <c r="BN60" i="3"/>
  <c r="BM60" i="3"/>
  <c r="BO60" i="3" s="1"/>
  <c r="BJ60" i="3"/>
  <c r="BG60" i="3"/>
  <c r="AZ60" i="3"/>
  <c r="AY60" i="3"/>
  <c r="AW60" i="3"/>
  <c r="AQ60" i="3"/>
  <c r="BI60" i="3" s="1"/>
  <c r="BL60" i="3" s="1"/>
  <c r="AC60" i="3"/>
  <c r="K60" i="3"/>
  <c r="J60" i="3"/>
  <c r="I60" i="3"/>
  <c r="F60" i="3"/>
  <c r="BB60" i="3" s="1"/>
  <c r="BC60" i="3" s="1"/>
  <c r="CC59" i="3"/>
  <c r="CB59" i="3"/>
  <c r="CA59" i="3"/>
  <c r="BZ59" i="3"/>
  <c r="BY59" i="3"/>
  <c r="BX59" i="3"/>
  <c r="BW59" i="3"/>
  <c r="BV59" i="3"/>
  <c r="BU59" i="3"/>
  <c r="BN59" i="3"/>
  <c r="BM59" i="3"/>
  <c r="BO59" i="3" s="1"/>
  <c r="BJ59" i="3"/>
  <c r="BG59" i="3"/>
  <c r="AZ59" i="3"/>
  <c r="AY59" i="3"/>
  <c r="AW59" i="3"/>
  <c r="AQ59" i="3"/>
  <c r="BI59" i="3" s="1"/>
  <c r="BL59" i="3" s="1"/>
  <c r="AC59" i="3"/>
  <c r="BE59" i="3" s="1"/>
  <c r="BF59" i="3" s="1"/>
  <c r="K59" i="3"/>
  <c r="J59" i="3"/>
  <c r="I59" i="3"/>
  <c r="F59" i="3"/>
  <c r="CC58" i="3"/>
  <c r="CB58" i="3"/>
  <c r="CA58" i="3"/>
  <c r="BZ58" i="3"/>
  <c r="BY58" i="3"/>
  <c r="BX58" i="3"/>
  <c r="BW58" i="3"/>
  <c r="BV58" i="3"/>
  <c r="BU58" i="3"/>
  <c r="BN58" i="3"/>
  <c r="BM58" i="3"/>
  <c r="BO58" i="3" s="1"/>
  <c r="BL58" i="3"/>
  <c r="BJ58" i="3"/>
  <c r="BG58" i="3"/>
  <c r="AZ58" i="3"/>
  <c r="AY58" i="3"/>
  <c r="AW58" i="3"/>
  <c r="AQ58" i="3"/>
  <c r="BI58" i="3" s="1"/>
  <c r="AC58" i="3"/>
  <c r="BE58" i="3" s="1"/>
  <c r="BF58" i="3" s="1"/>
  <c r="K58" i="3"/>
  <c r="J58" i="3"/>
  <c r="I58" i="3"/>
  <c r="F58" i="3"/>
  <c r="BB58" i="3" s="1"/>
  <c r="CC56" i="3"/>
  <c r="CB56" i="3"/>
  <c r="CA56" i="3"/>
  <c r="BZ56" i="3"/>
  <c r="BY56" i="3"/>
  <c r="BX56" i="3"/>
  <c r="BW56" i="3"/>
  <c r="BV56" i="3"/>
  <c r="BU56" i="3"/>
  <c r="BN56" i="3"/>
  <c r="BM56" i="3"/>
  <c r="BO56" i="3" s="1"/>
  <c r="BJ56" i="3"/>
  <c r="BG56" i="3"/>
  <c r="BF56" i="3"/>
  <c r="AZ56" i="3"/>
  <c r="AY56" i="3"/>
  <c r="AW56" i="3"/>
  <c r="AQ56" i="3"/>
  <c r="AC56" i="3"/>
  <c r="BE56" i="3" s="1"/>
  <c r="K56" i="3"/>
  <c r="J56" i="3"/>
  <c r="I56" i="3"/>
  <c r="F56" i="3"/>
  <c r="CC55" i="3"/>
  <c r="CB55" i="3"/>
  <c r="CA55" i="3"/>
  <c r="BZ55" i="3"/>
  <c r="BY55" i="3"/>
  <c r="BX55" i="3"/>
  <c r="BW55" i="3"/>
  <c r="BV55" i="3"/>
  <c r="BU55" i="3"/>
  <c r="BN55" i="3"/>
  <c r="BP55" i="3" s="1"/>
  <c r="BM55" i="3"/>
  <c r="BO55" i="3" s="1"/>
  <c r="BJ55" i="3"/>
  <c r="BG55" i="3"/>
  <c r="AZ55" i="3"/>
  <c r="AY55" i="3"/>
  <c r="AW55" i="3"/>
  <c r="BI55" i="3"/>
  <c r="BL55" i="3" s="1"/>
  <c r="AC55" i="3"/>
  <c r="BE55" i="3" s="1"/>
  <c r="BF55" i="3" s="1"/>
  <c r="K55" i="3"/>
  <c r="J55" i="3"/>
  <c r="I55" i="3"/>
  <c r="F55" i="3"/>
  <c r="BA55" i="3" s="1"/>
  <c r="CC53" i="3"/>
  <c r="CB53" i="3"/>
  <c r="CA53" i="3"/>
  <c r="BZ53" i="3"/>
  <c r="BY53" i="3"/>
  <c r="BX53" i="3"/>
  <c r="BW53" i="3"/>
  <c r="BV53" i="3"/>
  <c r="BU53" i="3"/>
  <c r="BN53" i="3"/>
  <c r="BM53" i="3"/>
  <c r="BO53" i="3" s="1"/>
  <c r="BJ53" i="3"/>
  <c r="BG53" i="3"/>
  <c r="AZ53" i="3"/>
  <c r="AY53" i="3"/>
  <c r="AW53" i="3"/>
  <c r="AC53" i="3"/>
  <c r="BE53" i="3" s="1"/>
  <c r="BF53" i="3" s="1"/>
  <c r="K53" i="3"/>
  <c r="J53" i="3"/>
  <c r="I53" i="3"/>
  <c r="F53" i="3"/>
  <c r="CC52" i="3"/>
  <c r="CB52" i="3"/>
  <c r="CA52" i="3"/>
  <c r="BZ52" i="3"/>
  <c r="BY52" i="3"/>
  <c r="BX52" i="3"/>
  <c r="BW52" i="3"/>
  <c r="BV52" i="3"/>
  <c r="BU52" i="3"/>
  <c r="BN52" i="3"/>
  <c r="BM52" i="3"/>
  <c r="BO52" i="3" s="1"/>
  <c r="BJ52" i="3"/>
  <c r="BG52" i="3"/>
  <c r="AZ52" i="3"/>
  <c r="AY52" i="3"/>
  <c r="AW52" i="3"/>
  <c r="AQ52" i="3"/>
  <c r="BI52" i="3" s="1"/>
  <c r="BL52" i="3" s="1"/>
  <c r="AC52" i="3"/>
  <c r="K52" i="3"/>
  <c r="J52" i="3"/>
  <c r="I52" i="3"/>
  <c r="F52" i="3"/>
  <c r="BB52" i="3" s="1"/>
  <c r="CC51" i="3"/>
  <c r="CB51" i="3"/>
  <c r="CA51" i="3"/>
  <c r="BZ51" i="3"/>
  <c r="BY51" i="3"/>
  <c r="BX51" i="3"/>
  <c r="BW51" i="3"/>
  <c r="BV51" i="3"/>
  <c r="BU51" i="3"/>
  <c r="BN51" i="3"/>
  <c r="BM51" i="3"/>
  <c r="BO51" i="3" s="1"/>
  <c r="BJ51" i="3"/>
  <c r="BG51" i="3"/>
  <c r="AZ51" i="3"/>
  <c r="AY51" i="3"/>
  <c r="AW51" i="3"/>
  <c r="AQ51" i="3"/>
  <c r="BI51" i="3" s="1"/>
  <c r="BL51" i="3" s="1"/>
  <c r="AC51" i="3"/>
  <c r="BE51" i="3" s="1"/>
  <c r="BF51" i="3" s="1"/>
  <c r="K51" i="3"/>
  <c r="J51" i="3"/>
  <c r="I51" i="3"/>
  <c r="F51" i="3"/>
  <c r="BB51" i="3" s="1"/>
  <c r="CC50" i="3"/>
  <c r="CB50" i="3"/>
  <c r="CA50" i="3"/>
  <c r="BZ50" i="3"/>
  <c r="BY50" i="3"/>
  <c r="BX50" i="3"/>
  <c r="BW50" i="3"/>
  <c r="BV50" i="3"/>
  <c r="BU50" i="3"/>
  <c r="BN50" i="3"/>
  <c r="BM50" i="3"/>
  <c r="BO50" i="3" s="1"/>
  <c r="BJ50" i="3"/>
  <c r="BG50" i="3"/>
  <c r="BF50" i="3"/>
  <c r="AZ50" i="3"/>
  <c r="AY50" i="3"/>
  <c r="AW50" i="3"/>
  <c r="AQ50" i="3"/>
  <c r="BI50" i="3" s="1"/>
  <c r="BL50" i="3" s="1"/>
  <c r="AC50" i="3"/>
  <c r="BE50" i="3" s="1"/>
  <c r="K50" i="3"/>
  <c r="J50" i="3"/>
  <c r="I50" i="3"/>
  <c r="F50" i="3"/>
  <c r="BA50" i="3" s="1"/>
  <c r="CC49" i="3"/>
  <c r="CB49" i="3"/>
  <c r="CA49" i="3"/>
  <c r="BZ49" i="3"/>
  <c r="BY49" i="3"/>
  <c r="BX49" i="3"/>
  <c r="BW49" i="3"/>
  <c r="BV49" i="3"/>
  <c r="BU49" i="3"/>
  <c r="BN49" i="3"/>
  <c r="BP49" i="3" s="1"/>
  <c r="BM49" i="3"/>
  <c r="BO49" i="3" s="1"/>
  <c r="BL49" i="3"/>
  <c r="BJ49" i="3"/>
  <c r="BG49" i="3"/>
  <c r="AZ49" i="3"/>
  <c r="AY49" i="3"/>
  <c r="AW49" i="3"/>
  <c r="AQ49" i="3"/>
  <c r="BI49" i="3" s="1"/>
  <c r="AC49" i="3"/>
  <c r="BE49" i="3" s="1"/>
  <c r="BF49" i="3" s="1"/>
  <c r="K49" i="3"/>
  <c r="J49" i="3"/>
  <c r="I49" i="3"/>
  <c r="F49" i="3"/>
  <c r="BA49" i="3" s="1"/>
  <c r="CC47" i="3"/>
  <c r="CB47" i="3"/>
  <c r="CA47" i="3"/>
  <c r="BZ47" i="3"/>
  <c r="BY47" i="3"/>
  <c r="BX47" i="3"/>
  <c r="BW47" i="3"/>
  <c r="BV47" i="3"/>
  <c r="BU47" i="3"/>
  <c r="BN47" i="3"/>
  <c r="BM47" i="3"/>
  <c r="BO47" i="3" s="1"/>
  <c r="BJ47" i="3"/>
  <c r="BG47" i="3"/>
  <c r="AZ47" i="3"/>
  <c r="AY47" i="3"/>
  <c r="AW47" i="3"/>
  <c r="AQ47" i="3"/>
  <c r="AC47" i="3"/>
  <c r="BE47" i="3" s="1"/>
  <c r="BF47" i="3" s="1"/>
  <c r="K47" i="3"/>
  <c r="J47" i="3"/>
  <c r="I47" i="3"/>
  <c r="F47" i="3"/>
  <c r="CC46" i="3"/>
  <c r="CB46" i="3"/>
  <c r="CA46" i="3"/>
  <c r="BZ46" i="3"/>
  <c r="BY46" i="3"/>
  <c r="BX46" i="3"/>
  <c r="BW46" i="3"/>
  <c r="BV46" i="3"/>
  <c r="BU46" i="3"/>
  <c r="BN46" i="3"/>
  <c r="BM46" i="3"/>
  <c r="BO46" i="3" s="1"/>
  <c r="BJ46" i="3"/>
  <c r="BG46" i="3"/>
  <c r="AZ46" i="3"/>
  <c r="AY46" i="3"/>
  <c r="AW46" i="3"/>
  <c r="AQ46" i="3"/>
  <c r="BI46" i="3" s="1"/>
  <c r="BL46" i="3" s="1"/>
  <c r="AC46" i="3"/>
  <c r="BE46" i="3" s="1"/>
  <c r="BF46" i="3" s="1"/>
  <c r="K46" i="3"/>
  <c r="J46" i="3"/>
  <c r="I46" i="3"/>
  <c r="F46" i="3"/>
  <c r="BB46" i="3" s="1"/>
  <c r="CC45" i="3"/>
  <c r="CB45" i="3"/>
  <c r="CA45" i="3"/>
  <c r="BZ45" i="3"/>
  <c r="BY45" i="3"/>
  <c r="BX45" i="3"/>
  <c r="BW45" i="3"/>
  <c r="BV45" i="3"/>
  <c r="BU45" i="3"/>
  <c r="BN45" i="3"/>
  <c r="BM45" i="3"/>
  <c r="BO45" i="3" s="1"/>
  <c r="BJ45" i="3"/>
  <c r="BG45" i="3"/>
  <c r="AZ45" i="3"/>
  <c r="AY45" i="3"/>
  <c r="AW45" i="3"/>
  <c r="AQ45" i="3"/>
  <c r="AC45" i="3"/>
  <c r="BE45" i="3" s="1"/>
  <c r="BF45" i="3" s="1"/>
  <c r="K45" i="3"/>
  <c r="J45" i="3"/>
  <c r="I45" i="3"/>
  <c r="F45" i="3"/>
  <c r="CC44" i="3"/>
  <c r="CB44" i="3"/>
  <c r="CA44" i="3"/>
  <c r="BZ44" i="3"/>
  <c r="BY44" i="3"/>
  <c r="BX44" i="3"/>
  <c r="BW44" i="3"/>
  <c r="BV44" i="3"/>
  <c r="BU44" i="3"/>
  <c r="BN44" i="3"/>
  <c r="BP44" i="3" s="1"/>
  <c r="BM44" i="3"/>
  <c r="BO44" i="3" s="1"/>
  <c r="BL44" i="3"/>
  <c r="BJ44" i="3"/>
  <c r="BG44" i="3"/>
  <c r="AZ44" i="3"/>
  <c r="AY44" i="3"/>
  <c r="AW44" i="3"/>
  <c r="AQ44" i="3"/>
  <c r="BI44" i="3" s="1"/>
  <c r="AC44" i="3"/>
  <c r="K44" i="3"/>
  <c r="J44" i="3"/>
  <c r="I44" i="3"/>
  <c r="F44" i="3"/>
  <c r="CC42" i="3"/>
  <c r="CB42" i="3"/>
  <c r="CA42" i="3"/>
  <c r="BZ42" i="3"/>
  <c r="BY42" i="3"/>
  <c r="BX42" i="3"/>
  <c r="BW42" i="3"/>
  <c r="BV42" i="3"/>
  <c r="BU42" i="3"/>
  <c r="BN42" i="3"/>
  <c r="BM42" i="3"/>
  <c r="BO42" i="3" s="1"/>
  <c r="BJ42" i="3"/>
  <c r="BG42" i="3"/>
  <c r="AZ42" i="3"/>
  <c r="AY42" i="3"/>
  <c r="AW42" i="3"/>
  <c r="AQ42" i="3"/>
  <c r="AC42" i="3"/>
  <c r="BE42" i="3" s="1"/>
  <c r="BF42" i="3" s="1"/>
  <c r="K42" i="3"/>
  <c r="J42" i="3"/>
  <c r="I42" i="3"/>
  <c r="F42" i="3"/>
  <c r="BA42" i="3" s="1"/>
  <c r="CC41" i="3"/>
  <c r="CB41" i="3"/>
  <c r="CA41" i="3"/>
  <c r="BZ41" i="3"/>
  <c r="BY41" i="3"/>
  <c r="BX41" i="3"/>
  <c r="BW41" i="3"/>
  <c r="BV41" i="3"/>
  <c r="BU41" i="3"/>
  <c r="BN41" i="3"/>
  <c r="BM41" i="3"/>
  <c r="BO41" i="3" s="1"/>
  <c r="BJ41" i="3"/>
  <c r="BG41" i="3"/>
  <c r="AZ41" i="3"/>
  <c r="AY41" i="3"/>
  <c r="AW41" i="3"/>
  <c r="AQ41" i="3"/>
  <c r="BI41" i="3" s="1"/>
  <c r="BL41" i="3" s="1"/>
  <c r="AC41" i="3"/>
  <c r="BE41" i="3" s="1"/>
  <c r="BF41" i="3" s="1"/>
  <c r="K41" i="3"/>
  <c r="J41" i="3"/>
  <c r="I41" i="3"/>
  <c r="F41" i="3"/>
  <c r="BB41" i="3" s="1"/>
  <c r="CC40" i="3"/>
  <c r="CB40" i="3"/>
  <c r="CA40" i="3"/>
  <c r="BZ40" i="3"/>
  <c r="BY40" i="3"/>
  <c r="BX40" i="3"/>
  <c r="BW40" i="3"/>
  <c r="BV40" i="3"/>
  <c r="BU40" i="3"/>
  <c r="BN40" i="3"/>
  <c r="BM40" i="3"/>
  <c r="BO40" i="3" s="1"/>
  <c r="BL40" i="3"/>
  <c r="BJ40" i="3"/>
  <c r="BG40" i="3"/>
  <c r="AZ40" i="3"/>
  <c r="AY40" i="3"/>
  <c r="AW40" i="3"/>
  <c r="AQ40" i="3"/>
  <c r="BI40" i="3" s="1"/>
  <c r="AC40" i="3"/>
  <c r="BE40" i="3" s="1"/>
  <c r="BF40" i="3" s="1"/>
  <c r="K40" i="3"/>
  <c r="J40" i="3"/>
  <c r="I40" i="3"/>
  <c r="F40" i="3"/>
  <c r="CC38" i="3"/>
  <c r="CB38" i="3"/>
  <c r="CA38" i="3"/>
  <c r="BZ38" i="3"/>
  <c r="BY38" i="3"/>
  <c r="BX38" i="3"/>
  <c r="BW38" i="3"/>
  <c r="BV38" i="3"/>
  <c r="BU38" i="3"/>
  <c r="BN38" i="3"/>
  <c r="BP38" i="3" s="1"/>
  <c r="BM38" i="3"/>
  <c r="BO38" i="3" s="1"/>
  <c r="BJ38" i="3"/>
  <c r="BG38" i="3"/>
  <c r="AZ38" i="3"/>
  <c r="AY38" i="3"/>
  <c r="AW38" i="3"/>
  <c r="AQ38" i="3"/>
  <c r="BI38" i="3" s="1"/>
  <c r="BL38" i="3" s="1"/>
  <c r="AC38" i="3"/>
  <c r="BE38" i="3" s="1"/>
  <c r="BF38" i="3" s="1"/>
  <c r="K38" i="3"/>
  <c r="J38" i="3"/>
  <c r="I38" i="3"/>
  <c r="F38" i="3"/>
  <c r="BB38" i="3" s="1"/>
  <c r="CC37" i="3"/>
  <c r="CB37" i="3"/>
  <c r="CA37" i="3"/>
  <c r="BZ37" i="3"/>
  <c r="BY37" i="3"/>
  <c r="BX37" i="3"/>
  <c r="BW37" i="3"/>
  <c r="BV37" i="3"/>
  <c r="BU37" i="3"/>
  <c r="BN37" i="3"/>
  <c r="BR37" i="3" s="1"/>
  <c r="BM37" i="3"/>
  <c r="BO37" i="3" s="1"/>
  <c r="BL37" i="3"/>
  <c r="BJ37" i="3"/>
  <c r="BG37" i="3"/>
  <c r="AZ37" i="3"/>
  <c r="AY37" i="3"/>
  <c r="AW37" i="3"/>
  <c r="AQ37" i="3"/>
  <c r="BI37" i="3" s="1"/>
  <c r="AC37" i="3"/>
  <c r="BE37" i="3" s="1"/>
  <c r="BF37" i="3" s="1"/>
  <c r="K37" i="3"/>
  <c r="J37" i="3"/>
  <c r="I37" i="3"/>
  <c r="F37" i="3"/>
  <c r="CC35" i="3"/>
  <c r="CB35" i="3"/>
  <c r="CA35" i="3"/>
  <c r="BZ35" i="3"/>
  <c r="BY35" i="3"/>
  <c r="BX35" i="3"/>
  <c r="BW35" i="3"/>
  <c r="BV35" i="3"/>
  <c r="BU35" i="3"/>
  <c r="BN35" i="3"/>
  <c r="BP35" i="3" s="1"/>
  <c r="BM35" i="3"/>
  <c r="BO35" i="3" s="1"/>
  <c r="BJ35" i="3"/>
  <c r="BG35" i="3"/>
  <c r="AZ35" i="3"/>
  <c r="AY35" i="3"/>
  <c r="AW35" i="3"/>
  <c r="AQ35" i="3"/>
  <c r="AC35" i="3"/>
  <c r="BE35" i="3" s="1"/>
  <c r="BF35" i="3" s="1"/>
  <c r="K35" i="3"/>
  <c r="J35" i="3"/>
  <c r="I35" i="3"/>
  <c r="F35" i="3"/>
  <c r="BA35" i="3" s="1"/>
  <c r="CC34" i="3"/>
  <c r="CB34" i="3"/>
  <c r="CA34" i="3"/>
  <c r="BZ34" i="3"/>
  <c r="BY34" i="3"/>
  <c r="BX34" i="3"/>
  <c r="BW34" i="3"/>
  <c r="BV34" i="3"/>
  <c r="BU34" i="3"/>
  <c r="BN34" i="3"/>
  <c r="BM34" i="3"/>
  <c r="BO34" i="3" s="1"/>
  <c r="BJ34" i="3"/>
  <c r="BG34" i="3"/>
  <c r="AZ34" i="3"/>
  <c r="AY34" i="3"/>
  <c r="AW34" i="3"/>
  <c r="AQ34" i="3"/>
  <c r="BI34" i="3" s="1"/>
  <c r="BL34" i="3" s="1"/>
  <c r="AC34" i="3"/>
  <c r="BE34" i="3" s="1"/>
  <c r="BF34" i="3" s="1"/>
  <c r="K34" i="3"/>
  <c r="J34" i="3"/>
  <c r="I34" i="3"/>
  <c r="F34" i="3"/>
  <c r="CC33" i="3"/>
  <c r="CB33" i="3"/>
  <c r="CA33" i="3"/>
  <c r="BZ33" i="3"/>
  <c r="BY33" i="3"/>
  <c r="BX33" i="3"/>
  <c r="BW33" i="3"/>
  <c r="BV33" i="3"/>
  <c r="BU33" i="3"/>
  <c r="BN33" i="3"/>
  <c r="BR33" i="3" s="1"/>
  <c r="BM33" i="3"/>
  <c r="BO33" i="3" s="1"/>
  <c r="BL33" i="3"/>
  <c r="BJ33" i="3"/>
  <c r="BG33" i="3"/>
  <c r="AZ33" i="3"/>
  <c r="AY33" i="3"/>
  <c r="AW33" i="3"/>
  <c r="AQ33" i="3"/>
  <c r="BI33" i="3" s="1"/>
  <c r="AC33" i="3"/>
  <c r="BE33" i="3" s="1"/>
  <c r="BF33" i="3" s="1"/>
  <c r="K33" i="3"/>
  <c r="J33" i="3"/>
  <c r="I33" i="3"/>
  <c r="F33" i="3"/>
  <c r="BA33" i="3" s="1"/>
  <c r="CC31" i="3"/>
  <c r="CB31" i="3"/>
  <c r="CA31" i="3"/>
  <c r="BZ31" i="3"/>
  <c r="BY31" i="3"/>
  <c r="BX31" i="3"/>
  <c r="BW31" i="3"/>
  <c r="BV31" i="3"/>
  <c r="BU31" i="3"/>
  <c r="BN31" i="3"/>
  <c r="BP31" i="3" s="1"/>
  <c r="BM31" i="3"/>
  <c r="BO31" i="3" s="1"/>
  <c r="BJ31" i="3"/>
  <c r="BG31" i="3"/>
  <c r="BF31" i="3"/>
  <c r="AZ31" i="3"/>
  <c r="AY31" i="3"/>
  <c r="AW31" i="3"/>
  <c r="AQ31" i="3"/>
  <c r="BI31" i="3" s="1"/>
  <c r="BL31" i="3" s="1"/>
  <c r="AC31" i="3"/>
  <c r="K31" i="3"/>
  <c r="J31" i="3"/>
  <c r="I31" i="3"/>
  <c r="F31" i="3"/>
  <c r="CC30" i="3"/>
  <c r="CB30" i="3"/>
  <c r="CA30" i="3"/>
  <c r="BZ30" i="3"/>
  <c r="BY30" i="3"/>
  <c r="BX30" i="3"/>
  <c r="BW30" i="3"/>
  <c r="BV30" i="3"/>
  <c r="BU30" i="3"/>
  <c r="BN30" i="3"/>
  <c r="BM30" i="3"/>
  <c r="BO30" i="3" s="1"/>
  <c r="BJ30" i="3"/>
  <c r="BG30" i="3"/>
  <c r="AZ30" i="3"/>
  <c r="AY30" i="3"/>
  <c r="AW30" i="3"/>
  <c r="AQ30" i="3"/>
  <c r="AC30" i="3"/>
  <c r="BE30" i="3" s="1"/>
  <c r="BF30" i="3" s="1"/>
  <c r="K30" i="3"/>
  <c r="J30" i="3"/>
  <c r="I30" i="3"/>
  <c r="F30" i="3"/>
  <c r="BB30" i="3" s="1"/>
  <c r="BD30" i="3" s="1"/>
  <c r="CC29" i="3"/>
  <c r="CB29" i="3"/>
  <c r="CA29" i="3"/>
  <c r="BZ29" i="3"/>
  <c r="BY29" i="3"/>
  <c r="BX29" i="3"/>
  <c r="BW29" i="3"/>
  <c r="BV29" i="3"/>
  <c r="BU29" i="3"/>
  <c r="BN29" i="3"/>
  <c r="BP29" i="3" s="1"/>
  <c r="BM29" i="3"/>
  <c r="BO29" i="3" s="1"/>
  <c r="BL29" i="3"/>
  <c r="BJ29" i="3"/>
  <c r="BG29" i="3"/>
  <c r="AZ29" i="3"/>
  <c r="AY29" i="3"/>
  <c r="AW29" i="3"/>
  <c r="AQ29" i="3"/>
  <c r="BI29" i="3" s="1"/>
  <c r="AC29" i="3"/>
  <c r="K29" i="3"/>
  <c r="J29" i="3"/>
  <c r="I29" i="3"/>
  <c r="F29" i="3"/>
  <c r="CC27" i="3"/>
  <c r="CB27" i="3"/>
  <c r="CA27" i="3"/>
  <c r="BZ27" i="3"/>
  <c r="BY27" i="3"/>
  <c r="BX27" i="3"/>
  <c r="BW27" i="3"/>
  <c r="BV27" i="3"/>
  <c r="BU27" i="3"/>
  <c r="BN27" i="3"/>
  <c r="BM27" i="3"/>
  <c r="BO27" i="3" s="1"/>
  <c r="BJ27" i="3"/>
  <c r="BG27" i="3"/>
  <c r="BF27" i="3"/>
  <c r="AZ27" i="3"/>
  <c r="AY27" i="3"/>
  <c r="AW27" i="3"/>
  <c r="AQ27" i="3"/>
  <c r="BI27" i="3" s="1"/>
  <c r="BL27" i="3" s="1"/>
  <c r="AC27" i="3"/>
  <c r="BE27" i="3" s="1"/>
  <c r="K27" i="3"/>
  <c r="J27" i="3"/>
  <c r="I27" i="3"/>
  <c r="F27" i="3"/>
  <c r="CC26" i="3"/>
  <c r="CB26" i="3"/>
  <c r="CA26" i="3"/>
  <c r="BZ26" i="3"/>
  <c r="BY26" i="3"/>
  <c r="BX26" i="3"/>
  <c r="BW26" i="3"/>
  <c r="BV26" i="3"/>
  <c r="BU26" i="3"/>
  <c r="BN26" i="3"/>
  <c r="BP26" i="3" s="1"/>
  <c r="BM26" i="3"/>
  <c r="BO26" i="3" s="1"/>
  <c r="BJ26" i="3"/>
  <c r="BG26" i="3"/>
  <c r="AZ26" i="3"/>
  <c r="AY26" i="3"/>
  <c r="AW26" i="3"/>
  <c r="AQ26" i="3"/>
  <c r="BI26" i="3" s="1"/>
  <c r="BL26" i="3" s="1"/>
  <c r="AC26" i="3"/>
  <c r="BE26" i="3" s="1"/>
  <c r="BF26" i="3" s="1"/>
  <c r="K26" i="3"/>
  <c r="J26" i="3"/>
  <c r="I26" i="3"/>
  <c r="F26" i="3"/>
  <c r="CC25" i="3"/>
  <c r="CB25" i="3"/>
  <c r="CA25" i="3"/>
  <c r="BZ25" i="3"/>
  <c r="BY25" i="3"/>
  <c r="BX25" i="3"/>
  <c r="BW25" i="3"/>
  <c r="BV25" i="3"/>
  <c r="BU25" i="3"/>
  <c r="BN25" i="3"/>
  <c r="BM25" i="3"/>
  <c r="BO25" i="3" s="1"/>
  <c r="BJ25" i="3"/>
  <c r="BG25" i="3"/>
  <c r="BF25" i="3"/>
  <c r="AZ25" i="3"/>
  <c r="AY25" i="3"/>
  <c r="AW25" i="3"/>
  <c r="AQ25" i="3"/>
  <c r="BI25" i="3" s="1"/>
  <c r="BL25" i="3" s="1"/>
  <c r="AC25" i="3"/>
  <c r="BE25" i="3" s="1"/>
  <c r="K25" i="3"/>
  <c r="J25" i="3"/>
  <c r="I25" i="3"/>
  <c r="F25" i="3"/>
  <c r="BB25" i="3" s="1"/>
  <c r="CC24" i="3"/>
  <c r="CB24" i="3"/>
  <c r="CA24" i="3"/>
  <c r="BZ24" i="3"/>
  <c r="BY24" i="3"/>
  <c r="BX24" i="3"/>
  <c r="BW24" i="3"/>
  <c r="BV24" i="3"/>
  <c r="BU24" i="3"/>
  <c r="BN24" i="3"/>
  <c r="BM24" i="3"/>
  <c r="BO24" i="3" s="1"/>
  <c r="BJ24" i="3"/>
  <c r="BG24" i="3"/>
  <c r="AZ24" i="3"/>
  <c r="AY24" i="3"/>
  <c r="AW24" i="3"/>
  <c r="AQ24" i="3"/>
  <c r="BI24" i="3" s="1"/>
  <c r="BL24" i="3" s="1"/>
  <c r="AC24" i="3"/>
  <c r="BE24" i="3" s="1"/>
  <c r="BF24" i="3" s="1"/>
  <c r="K24" i="3"/>
  <c r="J24" i="3"/>
  <c r="I24" i="3"/>
  <c r="F24" i="3"/>
  <c r="CC23" i="3"/>
  <c r="CB23" i="3"/>
  <c r="CA23" i="3"/>
  <c r="BZ23" i="3"/>
  <c r="BY23" i="3"/>
  <c r="BX23" i="3"/>
  <c r="BW23" i="3"/>
  <c r="BV23" i="3"/>
  <c r="BU23" i="3"/>
  <c r="BN23" i="3"/>
  <c r="BM23" i="3"/>
  <c r="BO23" i="3" s="1"/>
  <c r="BL23" i="3"/>
  <c r="BJ23" i="3"/>
  <c r="BG23" i="3"/>
  <c r="AZ23" i="3"/>
  <c r="AY23" i="3"/>
  <c r="AW23" i="3"/>
  <c r="AQ23" i="3"/>
  <c r="BI23" i="3" s="1"/>
  <c r="AC23" i="3"/>
  <c r="BE23" i="3" s="1"/>
  <c r="BF23" i="3" s="1"/>
  <c r="K23" i="3"/>
  <c r="J23" i="3"/>
  <c r="I23" i="3"/>
  <c r="F23" i="3"/>
  <c r="CC21" i="3"/>
  <c r="CB21" i="3"/>
  <c r="CA21" i="3"/>
  <c r="BZ21" i="3"/>
  <c r="BY21" i="3"/>
  <c r="BX21" i="3"/>
  <c r="BW21" i="3"/>
  <c r="BV21" i="3"/>
  <c r="BU21" i="3"/>
  <c r="BN21" i="3"/>
  <c r="BP21" i="3" s="1"/>
  <c r="BM21" i="3"/>
  <c r="BO21" i="3" s="1"/>
  <c r="BJ21" i="3"/>
  <c r="BG21" i="3"/>
  <c r="AZ21" i="3"/>
  <c r="AY21" i="3"/>
  <c r="AW21" i="3"/>
  <c r="AQ21" i="3"/>
  <c r="BI21" i="3" s="1"/>
  <c r="BL21" i="3" s="1"/>
  <c r="AC21" i="3"/>
  <c r="BE21" i="3" s="1"/>
  <c r="BF21" i="3" s="1"/>
  <c r="K21" i="3"/>
  <c r="J21" i="3"/>
  <c r="I21" i="3"/>
  <c r="F21" i="3"/>
  <c r="CC20" i="3"/>
  <c r="CB20" i="3"/>
  <c r="CA20" i="3"/>
  <c r="BZ20" i="3"/>
  <c r="BY20" i="3"/>
  <c r="BX20" i="3"/>
  <c r="BW20" i="3"/>
  <c r="BV20" i="3"/>
  <c r="BU20" i="3"/>
  <c r="BN20" i="3"/>
  <c r="BP20" i="3" s="1"/>
  <c r="BM20" i="3"/>
  <c r="BO20" i="3" s="1"/>
  <c r="BL20" i="3"/>
  <c r="BJ20" i="3"/>
  <c r="BG20" i="3"/>
  <c r="AZ20" i="3"/>
  <c r="AY20" i="3"/>
  <c r="AW20" i="3"/>
  <c r="AQ20" i="3"/>
  <c r="BI20" i="3" s="1"/>
  <c r="AC20" i="3"/>
  <c r="BE20" i="3" s="1"/>
  <c r="BF20" i="3" s="1"/>
  <c r="K20" i="3"/>
  <c r="J20" i="3"/>
  <c r="I20" i="3"/>
  <c r="F20" i="3"/>
  <c r="CC18" i="3"/>
  <c r="CB18" i="3"/>
  <c r="CA18" i="3"/>
  <c r="BZ18" i="3"/>
  <c r="BY18" i="3"/>
  <c r="BX18" i="3"/>
  <c r="BW18" i="3"/>
  <c r="BV18" i="3"/>
  <c r="BU18" i="3"/>
  <c r="BN18" i="3"/>
  <c r="BM18" i="3"/>
  <c r="BO18" i="3" s="1"/>
  <c r="BJ18" i="3"/>
  <c r="BG18" i="3"/>
  <c r="AZ18" i="3"/>
  <c r="AY18" i="3"/>
  <c r="AW18" i="3"/>
  <c r="AQ18" i="3"/>
  <c r="BI18" i="3" s="1"/>
  <c r="BL18" i="3" s="1"/>
  <c r="AC18" i="3"/>
  <c r="BE18" i="3" s="1"/>
  <c r="BF18" i="3" s="1"/>
  <c r="K18" i="3"/>
  <c r="J18" i="3"/>
  <c r="I18" i="3"/>
  <c r="F18" i="3"/>
  <c r="CC17" i="3"/>
  <c r="CB17" i="3"/>
  <c r="CA17" i="3"/>
  <c r="BZ17" i="3"/>
  <c r="BY17" i="3"/>
  <c r="BX17" i="3"/>
  <c r="BW17" i="3"/>
  <c r="BV17" i="3"/>
  <c r="BU17" i="3"/>
  <c r="BN17" i="3"/>
  <c r="BP17" i="3" s="1"/>
  <c r="BM17" i="3"/>
  <c r="BO17" i="3" s="1"/>
  <c r="BJ17" i="3"/>
  <c r="BG17" i="3"/>
  <c r="AZ17" i="3"/>
  <c r="AY17" i="3"/>
  <c r="AW17" i="3"/>
  <c r="AQ17" i="3"/>
  <c r="BI17" i="3" s="1"/>
  <c r="BL17" i="3" s="1"/>
  <c r="AC17" i="3"/>
  <c r="BE17" i="3" s="1"/>
  <c r="BF17" i="3" s="1"/>
  <c r="K17" i="3"/>
  <c r="J17" i="3"/>
  <c r="I17" i="3"/>
  <c r="F17" i="3"/>
  <c r="BB17" i="3" s="1"/>
  <c r="CC16" i="3"/>
  <c r="CB16" i="3"/>
  <c r="CA16" i="3"/>
  <c r="BZ16" i="3"/>
  <c r="BY16" i="3"/>
  <c r="BX16" i="3"/>
  <c r="BW16" i="3"/>
  <c r="BV16" i="3"/>
  <c r="BU16" i="3"/>
  <c r="BN16" i="3"/>
  <c r="BM16" i="3"/>
  <c r="BO16" i="3" s="1"/>
  <c r="BJ16" i="3"/>
  <c r="BG16" i="3"/>
  <c r="AZ16" i="3"/>
  <c r="AY16" i="3"/>
  <c r="AW16" i="3"/>
  <c r="AQ16" i="3"/>
  <c r="BI16" i="3" s="1"/>
  <c r="BL16" i="3" s="1"/>
  <c r="AC16" i="3"/>
  <c r="BE16" i="3" s="1"/>
  <c r="BF16" i="3" s="1"/>
  <c r="K16" i="3"/>
  <c r="J16" i="3"/>
  <c r="I16" i="3"/>
  <c r="F16" i="3"/>
  <c r="CC14" i="3"/>
  <c r="CB14" i="3"/>
  <c r="CA14" i="3"/>
  <c r="BZ14" i="3"/>
  <c r="BY14" i="3"/>
  <c r="BX14" i="3"/>
  <c r="BW14" i="3"/>
  <c r="BV14" i="3"/>
  <c r="BU14" i="3"/>
  <c r="BN14" i="3"/>
  <c r="BP14" i="3" s="1"/>
  <c r="BM14" i="3"/>
  <c r="BO14" i="3" s="1"/>
  <c r="BL14" i="3"/>
  <c r="BJ14" i="3"/>
  <c r="BG14" i="3"/>
  <c r="AZ14" i="3"/>
  <c r="AY14" i="3"/>
  <c r="AW14" i="3"/>
  <c r="AQ14" i="3"/>
  <c r="AC14" i="3"/>
  <c r="BE14" i="3" s="1"/>
  <c r="BF14" i="3" s="1"/>
  <c r="K14" i="3"/>
  <c r="J14" i="3"/>
  <c r="I14" i="3"/>
  <c r="F14" i="3"/>
  <c r="BA14" i="3" s="1"/>
  <c r="CC13" i="3"/>
  <c r="CB13" i="3"/>
  <c r="CA13" i="3"/>
  <c r="BZ13" i="3"/>
  <c r="BY13" i="3"/>
  <c r="BX13" i="3"/>
  <c r="BW13" i="3"/>
  <c r="BV13" i="3"/>
  <c r="BU13" i="3"/>
  <c r="BN13" i="3"/>
  <c r="BM13" i="3"/>
  <c r="BO13" i="3" s="1"/>
  <c r="BJ13" i="3"/>
  <c r="BG13" i="3"/>
  <c r="AZ13" i="3"/>
  <c r="AY13" i="3"/>
  <c r="AW13" i="3"/>
  <c r="AQ13" i="3"/>
  <c r="BI13" i="3" s="1"/>
  <c r="BL13" i="3" s="1"/>
  <c r="AC13" i="3"/>
  <c r="K13" i="3"/>
  <c r="J13" i="3"/>
  <c r="I13" i="3"/>
  <c r="F13" i="3"/>
  <c r="BA13" i="3" s="1"/>
  <c r="CC12" i="3"/>
  <c r="CB12" i="3"/>
  <c r="CA12" i="3"/>
  <c r="BZ12" i="3"/>
  <c r="BY12" i="3"/>
  <c r="BX12" i="3"/>
  <c r="BW12" i="3"/>
  <c r="BV12" i="3"/>
  <c r="BU12" i="3"/>
  <c r="BN12" i="3"/>
  <c r="BM12" i="3"/>
  <c r="BO12" i="3" s="1"/>
  <c r="BJ12" i="3"/>
  <c r="BG12" i="3"/>
  <c r="AZ12" i="3"/>
  <c r="AY12" i="3"/>
  <c r="AW12" i="3"/>
  <c r="AQ12" i="3"/>
  <c r="BI12" i="3" s="1"/>
  <c r="BL12" i="3" s="1"/>
  <c r="AC12" i="3"/>
  <c r="BE12" i="3" s="1"/>
  <c r="BF12" i="3" s="1"/>
  <c r="K12" i="3"/>
  <c r="J12" i="3"/>
  <c r="I12" i="3"/>
  <c r="F12" i="3"/>
  <c r="BB12" i="3" s="1"/>
  <c r="CC11" i="3"/>
  <c r="CB11" i="3"/>
  <c r="CA11" i="3"/>
  <c r="BZ11" i="3"/>
  <c r="BY11" i="3"/>
  <c r="BX11" i="3"/>
  <c r="BW11" i="3"/>
  <c r="BV11" i="3"/>
  <c r="BU11" i="3"/>
  <c r="BN11" i="3"/>
  <c r="BR11" i="3" s="1"/>
  <c r="BM11" i="3"/>
  <c r="BO11" i="3" s="1"/>
  <c r="BL11" i="3"/>
  <c r="BJ11" i="3"/>
  <c r="BG11" i="3"/>
  <c r="AZ11" i="3"/>
  <c r="AY11" i="3"/>
  <c r="AW11" i="3"/>
  <c r="AQ11" i="3"/>
  <c r="AC11" i="3"/>
  <c r="BE11" i="3" s="1"/>
  <c r="BF11" i="3" s="1"/>
  <c r="K11" i="3"/>
  <c r="J11" i="3"/>
  <c r="I11" i="3"/>
  <c r="F11" i="3"/>
  <c r="CC9" i="3"/>
  <c r="CB9" i="3"/>
  <c r="CA9" i="3"/>
  <c r="BZ9" i="3"/>
  <c r="BY9" i="3"/>
  <c r="BX9" i="3"/>
  <c r="BW9" i="3"/>
  <c r="BV9" i="3"/>
  <c r="BU9" i="3"/>
  <c r="BN9" i="3"/>
  <c r="BP9" i="3" s="1"/>
  <c r="BM9" i="3"/>
  <c r="BO9" i="3" s="1"/>
  <c r="BJ9" i="3"/>
  <c r="BG9" i="3"/>
  <c r="AZ9" i="3"/>
  <c r="AY9" i="3"/>
  <c r="AW9" i="3"/>
  <c r="AQ9" i="3"/>
  <c r="BI9" i="3" s="1"/>
  <c r="BL9" i="3" s="1"/>
  <c r="AC9" i="3"/>
  <c r="BE9" i="3" s="1"/>
  <c r="BF9" i="3" s="1"/>
  <c r="K9" i="3"/>
  <c r="J9" i="3"/>
  <c r="I9" i="3"/>
  <c r="F9" i="3"/>
  <c r="BA9" i="3" s="1"/>
  <c r="CC8" i="3"/>
  <c r="CB8" i="3"/>
  <c r="CA8" i="3"/>
  <c r="BZ8" i="3"/>
  <c r="BY8" i="3"/>
  <c r="BX8" i="3"/>
  <c r="BW8" i="3"/>
  <c r="BV8" i="3"/>
  <c r="BU8" i="3"/>
  <c r="BN8" i="3"/>
  <c r="BP8" i="3" s="1"/>
  <c r="BM8" i="3"/>
  <c r="BO8" i="3" s="1"/>
  <c r="BJ8" i="3"/>
  <c r="BG8" i="3"/>
  <c r="AZ8" i="3"/>
  <c r="AY8" i="3"/>
  <c r="AW8" i="3"/>
  <c r="AQ8" i="3"/>
  <c r="BI8" i="3" s="1"/>
  <c r="BL8" i="3" s="1"/>
  <c r="AC8" i="3"/>
  <c r="BE8" i="3" s="1"/>
  <c r="BF8" i="3" s="1"/>
  <c r="K8" i="3"/>
  <c r="J8" i="3"/>
  <c r="I8" i="3"/>
  <c r="F8" i="3"/>
  <c r="CC7" i="3"/>
  <c r="CB7" i="3"/>
  <c r="CA7" i="3"/>
  <c r="BZ7" i="3"/>
  <c r="BY7" i="3"/>
  <c r="BX7" i="3"/>
  <c r="BW7" i="3"/>
  <c r="BV7" i="3"/>
  <c r="BU7" i="3"/>
  <c r="BN7" i="3"/>
  <c r="BM7" i="3"/>
  <c r="BO7" i="3" s="1"/>
  <c r="BJ7" i="3"/>
  <c r="BG7" i="3"/>
  <c r="AZ7" i="3"/>
  <c r="AY7" i="3"/>
  <c r="AW7" i="3"/>
  <c r="AQ7" i="3"/>
  <c r="BI7" i="3" s="1"/>
  <c r="BL7" i="3" s="1"/>
  <c r="AC7" i="3"/>
  <c r="BE7" i="3" s="1"/>
  <c r="BF7" i="3" s="1"/>
  <c r="K7" i="3"/>
  <c r="J7" i="3"/>
  <c r="I7" i="3"/>
  <c r="F7" i="3"/>
  <c r="BB7" i="3" s="1"/>
  <c r="BC7" i="3" s="1"/>
  <c r="CC6" i="3"/>
  <c r="CB6" i="3"/>
  <c r="CA6" i="3"/>
  <c r="BZ6" i="3"/>
  <c r="BY6" i="3"/>
  <c r="BX6" i="3"/>
  <c r="BW6" i="3"/>
  <c r="BV6" i="3"/>
  <c r="BU6" i="3"/>
  <c r="BN6" i="3"/>
  <c r="BP6" i="3" s="1"/>
  <c r="BM6" i="3"/>
  <c r="BO6" i="3" s="1"/>
  <c r="BJ6" i="3"/>
  <c r="BG6" i="3"/>
  <c r="AZ6" i="3"/>
  <c r="AY6" i="3"/>
  <c r="AW6" i="3"/>
  <c r="AQ6" i="3"/>
  <c r="BI6" i="3" s="1"/>
  <c r="BL6" i="3" s="1"/>
  <c r="AC6" i="3"/>
  <c r="BE6" i="3" s="1"/>
  <c r="BF6" i="3" s="1"/>
  <c r="K6" i="3"/>
  <c r="J6" i="3"/>
  <c r="I6" i="3"/>
  <c r="F6" i="3"/>
  <c r="CC5" i="3"/>
  <c r="CB5" i="3"/>
  <c r="CA5" i="3"/>
  <c r="BZ5" i="3"/>
  <c r="BY5" i="3"/>
  <c r="BX5" i="3"/>
  <c r="BW5" i="3"/>
  <c r="BV5" i="3"/>
  <c r="BU5" i="3"/>
  <c r="BN5" i="3"/>
  <c r="BM5" i="3"/>
  <c r="BO5" i="3" s="1"/>
  <c r="BJ5" i="3"/>
  <c r="BG5" i="3"/>
  <c r="AZ5" i="3"/>
  <c r="AY5" i="3"/>
  <c r="AW5" i="3"/>
  <c r="AQ5" i="3"/>
  <c r="BI5" i="3" s="1"/>
  <c r="BL5" i="3" s="1"/>
  <c r="AC5" i="3"/>
  <c r="BE5" i="3" s="1"/>
  <c r="BF5" i="3" s="1"/>
  <c r="K5" i="3"/>
  <c r="J5" i="3"/>
  <c r="I5" i="3"/>
  <c r="F5" i="3"/>
  <c r="CC4" i="3"/>
  <c r="CB4" i="3"/>
  <c r="CA4" i="3"/>
  <c r="BZ4" i="3"/>
  <c r="BY4" i="3"/>
  <c r="BX4" i="3"/>
  <c r="BW4" i="3"/>
  <c r="BV4" i="3"/>
  <c r="BU4" i="3"/>
  <c r="BN4" i="3"/>
  <c r="BP4" i="3" s="1"/>
  <c r="BM4" i="3"/>
  <c r="BO4" i="3" s="1"/>
  <c r="BJ4" i="3"/>
  <c r="BG4" i="3"/>
  <c r="AZ4" i="3"/>
  <c r="AY4" i="3"/>
  <c r="AW4" i="3"/>
  <c r="AQ4" i="3"/>
  <c r="BI4" i="3" s="1"/>
  <c r="BL4" i="3" s="1"/>
  <c r="AC4" i="3"/>
  <c r="BE4" i="3" s="1"/>
  <c r="BF4" i="3" s="1"/>
  <c r="K4" i="3"/>
  <c r="J4" i="3"/>
  <c r="I4" i="3"/>
  <c r="F4" i="3"/>
  <c r="CE123" i="3" l="1"/>
  <c r="A123" i="3" s="1"/>
  <c r="CF123" i="3" s="1"/>
  <c r="CG123" i="3" s="1"/>
  <c r="A148" i="3"/>
  <c r="CF148" i="3" s="1"/>
  <c r="CH206" i="3"/>
  <c r="CG206" i="3"/>
  <c r="CH202" i="3"/>
  <c r="CG202" i="3"/>
  <c r="CH199" i="3"/>
  <c r="CG199" i="3"/>
  <c r="CG179" i="3"/>
  <c r="CH194" i="3"/>
  <c r="CG194" i="3"/>
  <c r="CH190" i="3"/>
  <c r="CG190" i="3"/>
  <c r="CH187" i="3"/>
  <c r="CG187" i="3"/>
  <c r="CG184" i="3"/>
  <c r="CH184" i="3"/>
  <c r="CH180" i="3"/>
  <c r="CG180" i="3"/>
  <c r="CH171" i="3"/>
  <c r="CG171" i="3"/>
  <c r="CH163" i="3"/>
  <c r="CG163" i="3"/>
  <c r="CH160" i="3"/>
  <c r="CG160" i="3"/>
  <c r="CH156" i="3"/>
  <c r="CG156" i="3"/>
  <c r="CH145" i="3"/>
  <c r="CG145" i="3"/>
  <c r="BD43" i="3"/>
  <c r="CH128" i="3"/>
  <c r="CG128" i="3"/>
  <c r="CH119" i="3"/>
  <c r="CG119" i="3"/>
  <c r="CH115" i="3"/>
  <c r="CG115" i="3"/>
  <c r="BC43" i="3"/>
  <c r="BQ102" i="3"/>
  <c r="BD102" i="3"/>
  <c r="BS102" i="3"/>
  <c r="BC102" i="3"/>
  <c r="BR102" i="3"/>
  <c r="BT102" i="3"/>
  <c r="AD97" i="3"/>
  <c r="CD97" i="3"/>
  <c r="CE97" i="3" s="1"/>
  <c r="A97" i="3" s="1"/>
  <c r="CF97" i="3" s="1"/>
  <c r="AS97" i="3"/>
  <c r="AD88" i="3"/>
  <c r="AS88" i="3"/>
  <c r="CD88" i="3"/>
  <c r="CE88" i="3" s="1"/>
  <c r="A88" i="3" s="1"/>
  <c r="CF88" i="3" s="1"/>
  <c r="BS43" i="3"/>
  <c r="CD82" i="3"/>
  <c r="CE82" i="3"/>
  <c r="A82" i="3" s="1"/>
  <c r="CF82" i="3" s="1"/>
  <c r="AS82" i="3"/>
  <c r="AD82" i="3"/>
  <c r="BQ43" i="3"/>
  <c r="CE77" i="3"/>
  <c r="A77" i="3" s="1"/>
  <c r="CF77" i="3" s="1"/>
  <c r="CD77" i="3"/>
  <c r="AS77" i="3"/>
  <c r="AD77" i="3"/>
  <c r="BT43" i="3"/>
  <c r="CD73" i="3"/>
  <c r="CE73" i="3" s="1"/>
  <c r="A73" i="3" s="1"/>
  <c r="CF73" i="3" s="1"/>
  <c r="AS73" i="3"/>
  <c r="AD73" i="3"/>
  <c r="AS39" i="3"/>
  <c r="CD67" i="3"/>
  <c r="CE67" i="3" s="1"/>
  <c r="A67" i="3" s="1"/>
  <c r="CF67" i="3" s="1"/>
  <c r="AS67" i="3"/>
  <c r="AD67" i="3"/>
  <c r="CD39" i="3"/>
  <c r="CE39" i="3" s="1"/>
  <c r="A39" i="3" s="1"/>
  <c r="CF39" i="3" s="1"/>
  <c r="CG39" i="3" s="1"/>
  <c r="BQ36" i="3"/>
  <c r="BR36" i="3"/>
  <c r="CD57" i="3"/>
  <c r="CE57" i="3" s="1"/>
  <c r="AD57" i="3"/>
  <c r="AS57" i="3"/>
  <c r="BD36" i="3"/>
  <c r="BS36" i="3"/>
  <c r="BC36" i="3"/>
  <c r="AS48" i="3"/>
  <c r="CD48" i="3"/>
  <c r="CE48" i="3" s="1"/>
  <c r="A48" i="3" s="1"/>
  <c r="CF48" i="3" s="1"/>
  <c r="AD48" i="3"/>
  <c r="CE15" i="3"/>
  <c r="A15" i="3" s="1"/>
  <c r="CF15" i="3" s="1"/>
  <c r="CH15" i="3" s="1"/>
  <c r="CD32" i="3"/>
  <c r="CE32" i="3" s="1"/>
  <c r="A32" i="3" s="1"/>
  <c r="CF32" i="3" s="1"/>
  <c r="AS32" i="3"/>
  <c r="AD32" i="3"/>
  <c r="AS15" i="3"/>
  <c r="AD15" i="3"/>
  <c r="H162" i="3"/>
  <c r="CD10" i="3"/>
  <c r="CE10" i="3" s="1"/>
  <c r="A10" i="3" s="1"/>
  <c r="CF10" i="3" s="1"/>
  <c r="AS10" i="3"/>
  <c r="AD10" i="3"/>
  <c r="BK104" i="3"/>
  <c r="AD95" i="3"/>
  <c r="BA17" i="3"/>
  <c r="AS17" i="3" s="1"/>
  <c r="BA87" i="3"/>
  <c r="CD87" i="3" s="1"/>
  <c r="BH75" i="3"/>
  <c r="H134" i="3"/>
  <c r="BB136" i="3"/>
  <c r="BQ136" i="3" s="1"/>
  <c r="BH106" i="3"/>
  <c r="BS114" i="3"/>
  <c r="H139" i="3"/>
  <c r="H83" i="3"/>
  <c r="BH34" i="3"/>
  <c r="BK109" i="3"/>
  <c r="H84" i="3"/>
  <c r="BK200" i="3"/>
  <c r="BB146" i="3"/>
  <c r="BQ146" i="3" s="1"/>
  <c r="BH140" i="3"/>
  <c r="BP83" i="3"/>
  <c r="BA127" i="3"/>
  <c r="BR20" i="3"/>
  <c r="BK93" i="3"/>
  <c r="AD142" i="3"/>
  <c r="H12" i="3"/>
  <c r="H122" i="3"/>
  <c r="BA125" i="3"/>
  <c r="AS125" i="3" s="1"/>
  <c r="BA41" i="3"/>
  <c r="AD41" i="3" s="1"/>
  <c r="BQ60" i="3"/>
  <c r="BP116" i="3"/>
  <c r="BK9" i="3"/>
  <c r="BH142" i="3"/>
  <c r="BK172" i="3"/>
  <c r="BH23" i="3"/>
  <c r="H26" i="3"/>
  <c r="BB55" i="3"/>
  <c r="BD55" i="3" s="1"/>
  <c r="BA155" i="3"/>
  <c r="AD155" i="3" s="1"/>
  <c r="BR142" i="3"/>
  <c r="BH181" i="3"/>
  <c r="BK85" i="3"/>
  <c r="H98" i="3"/>
  <c r="H195" i="3"/>
  <c r="BH197" i="3"/>
  <c r="H111" i="3"/>
  <c r="BQ196" i="3"/>
  <c r="BH124" i="3"/>
  <c r="H135" i="3"/>
  <c r="BA185" i="3"/>
  <c r="AS185" i="3" s="1"/>
  <c r="BB95" i="3"/>
  <c r="BD95" i="3" s="1"/>
  <c r="BB169" i="3"/>
  <c r="BQ169" i="3" s="1"/>
  <c r="H4" i="3"/>
  <c r="H34" i="3"/>
  <c r="BK78" i="3"/>
  <c r="BH93" i="3"/>
  <c r="BB142" i="3"/>
  <c r="BC142" i="3" s="1"/>
  <c r="BK154" i="3"/>
  <c r="H165" i="3"/>
  <c r="BH183" i="3"/>
  <c r="BK185" i="3"/>
  <c r="BK155" i="3"/>
  <c r="BH170" i="3"/>
  <c r="BH84" i="3"/>
  <c r="H130" i="3"/>
  <c r="H23" i="3"/>
  <c r="BT41" i="3"/>
  <c r="BK103" i="3"/>
  <c r="BH104" i="3"/>
  <c r="BH154" i="3"/>
  <c r="BA161" i="3"/>
  <c r="AS161" i="3" s="1"/>
  <c r="H167" i="3"/>
  <c r="H11" i="3"/>
  <c r="BK20" i="3"/>
  <c r="H33" i="3"/>
  <c r="BA60" i="3"/>
  <c r="CD60" i="3" s="1"/>
  <c r="BK75" i="3"/>
  <c r="BA116" i="3"/>
  <c r="AS116" i="3" s="1"/>
  <c r="BK153" i="3"/>
  <c r="BK195" i="3"/>
  <c r="BH182" i="3"/>
  <c r="AS55" i="3"/>
  <c r="BK60" i="3"/>
  <c r="BQ46" i="3"/>
  <c r="H129" i="3"/>
  <c r="BH5" i="3"/>
  <c r="BA52" i="3"/>
  <c r="CD52" i="3" s="1"/>
  <c r="BH55" i="3"/>
  <c r="H114" i="3"/>
  <c r="BH11" i="3"/>
  <c r="BA103" i="3"/>
  <c r="AD103" i="3" s="1"/>
  <c r="BK117" i="3"/>
  <c r="BQ51" i="3"/>
  <c r="BK55" i="3"/>
  <c r="BK56" i="3"/>
  <c r="H59" i="3"/>
  <c r="BB100" i="3"/>
  <c r="BT100" i="3" s="1"/>
  <c r="BK106" i="3"/>
  <c r="BH110" i="3"/>
  <c r="H117" i="3"/>
  <c r="BH157" i="3"/>
  <c r="H169" i="3"/>
  <c r="BA175" i="3"/>
  <c r="AS175" i="3" s="1"/>
  <c r="H191" i="3"/>
  <c r="H16" i="3"/>
  <c r="BH63" i="3"/>
  <c r="BH100" i="3"/>
  <c r="BT111" i="3"/>
  <c r="H132" i="3"/>
  <c r="AS178" i="3"/>
  <c r="BB14" i="3"/>
  <c r="BS14" i="3" s="1"/>
  <c r="BB50" i="3"/>
  <c r="BQ50" i="3" s="1"/>
  <c r="H61" i="3"/>
  <c r="BB70" i="3"/>
  <c r="BS70" i="3" s="1"/>
  <c r="BH90" i="3"/>
  <c r="H189" i="3"/>
  <c r="BA120" i="3"/>
  <c r="AS120" i="3" s="1"/>
  <c r="BK134" i="3"/>
  <c r="BK167" i="3"/>
  <c r="BB183" i="3"/>
  <c r="BC183" i="3" s="1"/>
  <c r="BB9" i="3"/>
  <c r="BR9" i="3" s="1"/>
  <c r="BA30" i="3"/>
  <c r="CD30" i="3" s="1"/>
  <c r="BB33" i="3"/>
  <c r="BC33" i="3" s="1"/>
  <c r="H53" i="3"/>
  <c r="H99" i="3"/>
  <c r="BB131" i="3"/>
  <c r="BS131" i="3" s="1"/>
  <c r="BB143" i="3"/>
  <c r="BQ143" i="3" s="1"/>
  <c r="BR177" i="3"/>
  <c r="BE183" i="3"/>
  <c r="H193" i="3"/>
  <c r="BT197" i="3"/>
  <c r="H50" i="3"/>
  <c r="BK52" i="3"/>
  <c r="BK169" i="3"/>
  <c r="H27" i="3"/>
  <c r="BR41" i="3"/>
  <c r="BK50" i="3"/>
  <c r="BB117" i="3"/>
  <c r="BC117" i="3" s="1"/>
  <c r="BH129" i="3"/>
  <c r="BH131" i="3"/>
  <c r="BA196" i="3"/>
  <c r="AD196" i="3" s="1"/>
  <c r="BK90" i="3"/>
  <c r="BK149" i="3"/>
  <c r="BS60" i="3"/>
  <c r="BH143" i="3"/>
  <c r="BA176" i="3"/>
  <c r="CD176" i="3" s="1"/>
  <c r="BK181" i="3"/>
  <c r="AS169" i="3"/>
  <c r="BH114" i="3"/>
  <c r="BQ120" i="3"/>
  <c r="BH9" i="3"/>
  <c r="BB42" i="3"/>
  <c r="BC42" i="3" s="1"/>
  <c r="BB71" i="3"/>
  <c r="BS71" i="3" s="1"/>
  <c r="BB80" i="3"/>
  <c r="BT80" i="3" s="1"/>
  <c r="BK94" i="3"/>
  <c r="BA96" i="3"/>
  <c r="CD96" i="3" s="1"/>
  <c r="BK126" i="3"/>
  <c r="BH127" i="3"/>
  <c r="BH174" i="3"/>
  <c r="BB178" i="3"/>
  <c r="BR178" i="3" s="1"/>
  <c r="BH188" i="3"/>
  <c r="BH203" i="3"/>
  <c r="BK72" i="3"/>
  <c r="BK17" i="3"/>
  <c r="BH47" i="3"/>
  <c r="BK114" i="3"/>
  <c r="BH30" i="3"/>
  <c r="BK27" i="3"/>
  <c r="BK95" i="3"/>
  <c r="BA113" i="3"/>
  <c r="CD113" i="3" s="1"/>
  <c r="BK124" i="3"/>
  <c r="BB157" i="3"/>
  <c r="BQ157" i="3" s="1"/>
  <c r="BK159" i="3"/>
  <c r="BK174" i="3"/>
  <c r="BK188" i="3"/>
  <c r="BH98" i="3"/>
  <c r="BK98" i="3"/>
  <c r="H25" i="3"/>
  <c r="BK83" i="3"/>
  <c r="BR12" i="3"/>
  <c r="BH40" i="3"/>
  <c r="BB49" i="3"/>
  <c r="BS49" i="3" s="1"/>
  <c r="BK40" i="3"/>
  <c r="BH44" i="3"/>
  <c r="H75" i="3"/>
  <c r="BH80" i="3"/>
  <c r="H95" i="3"/>
  <c r="H185" i="3"/>
  <c r="H188" i="3"/>
  <c r="BP93" i="3"/>
  <c r="BR93" i="3"/>
  <c r="BA24" i="3"/>
  <c r="AS24" i="3" s="1"/>
  <c r="BB24" i="3"/>
  <c r="BT24" i="3" s="1"/>
  <c r="BH94" i="3"/>
  <c r="BA147" i="3"/>
  <c r="AD147" i="3" s="1"/>
  <c r="BB147" i="3"/>
  <c r="BT147" i="3" s="1"/>
  <c r="H46" i="3"/>
  <c r="BK59" i="3"/>
  <c r="BB140" i="3"/>
  <c r="BS140" i="3" s="1"/>
  <c r="BA140" i="3"/>
  <c r="AS140" i="3" s="1"/>
  <c r="BB186" i="3"/>
  <c r="BR186" i="3" s="1"/>
  <c r="BA186" i="3"/>
  <c r="AS186" i="3" s="1"/>
  <c r="BK127" i="3"/>
  <c r="BA86" i="3"/>
  <c r="CD86" i="3" s="1"/>
  <c r="BB86" i="3"/>
  <c r="BD86" i="3" s="1"/>
  <c r="BP134" i="3"/>
  <c r="BR134" i="3"/>
  <c r="BS103" i="3"/>
  <c r="BB207" i="3"/>
  <c r="BT207" i="3" s="1"/>
  <c r="BA207" i="3"/>
  <c r="CD207" i="3" s="1"/>
  <c r="BB204" i="3"/>
  <c r="BR204" i="3" s="1"/>
  <c r="BA204" i="3"/>
  <c r="CD204" i="3" s="1"/>
  <c r="BB66" i="3"/>
  <c r="BQ66" i="3" s="1"/>
  <c r="BA66" i="3"/>
  <c r="AS66" i="3" s="1"/>
  <c r="BA98" i="3"/>
  <c r="AS98" i="3" s="1"/>
  <c r="BB98" i="3"/>
  <c r="BT98" i="3" s="1"/>
  <c r="AD143" i="3"/>
  <c r="BH122" i="3"/>
  <c r="BB75" i="3"/>
  <c r="BR75" i="3" s="1"/>
  <c r="BA75" i="3"/>
  <c r="AS75" i="3" s="1"/>
  <c r="BA121" i="3"/>
  <c r="CD121" i="3" s="1"/>
  <c r="BB121" i="3"/>
  <c r="BR121" i="3" s="1"/>
  <c r="BK125" i="3"/>
  <c r="BH191" i="3"/>
  <c r="BH31" i="3"/>
  <c r="BE31" i="3"/>
  <c r="BH6" i="3"/>
  <c r="BB135" i="3"/>
  <c r="BT135" i="3" s="1"/>
  <c r="BA135" i="3"/>
  <c r="CD135" i="3" s="1"/>
  <c r="BA170" i="3"/>
  <c r="CD170" i="3" s="1"/>
  <c r="BB170" i="3"/>
  <c r="BD170" i="3" s="1"/>
  <c r="BR17" i="3"/>
  <c r="BA94" i="3"/>
  <c r="AS94" i="3" s="1"/>
  <c r="BB94" i="3"/>
  <c r="BC94" i="3" s="1"/>
  <c r="BH120" i="3"/>
  <c r="BK139" i="3"/>
  <c r="H149" i="3"/>
  <c r="BH166" i="3"/>
  <c r="BB198" i="3"/>
  <c r="BC198" i="3" s="1"/>
  <c r="BA198" i="3"/>
  <c r="AS198" i="3" s="1"/>
  <c r="BA4" i="3"/>
  <c r="CD4" i="3" s="1"/>
  <c r="BB4" i="3"/>
  <c r="BC4" i="3" s="1"/>
  <c r="BB101" i="3"/>
  <c r="BD101" i="3" s="1"/>
  <c r="BA101" i="3"/>
  <c r="AS101" i="3" s="1"/>
  <c r="BA79" i="3"/>
  <c r="AS79" i="3" s="1"/>
  <c r="BB79" i="3"/>
  <c r="BS79" i="3" s="1"/>
  <c r="BB44" i="3"/>
  <c r="BT44" i="3" s="1"/>
  <c r="BA44" i="3"/>
  <c r="CD44" i="3" s="1"/>
  <c r="BB18" i="3"/>
  <c r="BS18" i="3" s="1"/>
  <c r="BA18" i="3"/>
  <c r="AS18" i="3" s="1"/>
  <c r="BB8" i="3"/>
  <c r="BQ8" i="3" s="1"/>
  <c r="BA8" i="3"/>
  <c r="CD8" i="3" s="1"/>
  <c r="BA61" i="3"/>
  <c r="AD61" i="3" s="1"/>
  <c r="BB61" i="3"/>
  <c r="BQ61" i="3" s="1"/>
  <c r="BR89" i="3"/>
  <c r="BK120" i="3"/>
  <c r="BK136" i="3"/>
  <c r="BI158" i="3"/>
  <c r="BL158" i="3" s="1"/>
  <c r="AS158" i="3" s="1"/>
  <c r="BK158" i="3"/>
  <c r="BB162" i="3"/>
  <c r="BT162" i="3" s="1"/>
  <c r="BA162" i="3"/>
  <c r="CD162" i="3" s="1"/>
  <c r="BA197" i="3"/>
  <c r="AS197" i="3" s="1"/>
  <c r="BR203" i="3"/>
  <c r="BP203" i="3"/>
  <c r="BB144" i="3"/>
  <c r="BQ144" i="3" s="1"/>
  <c r="BA144" i="3"/>
  <c r="AS144" i="3" s="1"/>
  <c r="BT127" i="3"/>
  <c r="BC127" i="3"/>
  <c r="BH193" i="3"/>
  <c r="BB29" i="3"/>
  <c r="BD29" i="3" s="1"/>
  <c r="BA29" i="3"/>
  <c r="AS29" i="3" s="1"/>
  <c r="BH38" i="3"/>
  <c r="BA110" i="3"/>
  <c r="CD110" i="3" s="1"/>
  <c r="BB110" i="3"/>
  <c r="BS110" i="3" s="1"/>
  <c r="BA111" i="3"/>
  <c r="AS111" i="3" s="1"/>
  <c r="BB130" i="3"/>
  <c r="BQ130" i="3" s="1"/>
  <c r="BA130" i="3"/>
  <c r="CD130" i="3" s="1"/>
  <c r="BB81" i="3"/>
  <c r="BT81" i="3" s="1"/>
  <c r="BA81" i="3"/>
  <c r="CD81" i="3" s="1"/>
  <c r="BK150" i="3"/>
  <c r="BI150" i="3"/>
  <c r="BL150" i="3" s="1"/>
  <c r="BB21" i="3"/>
  <c r="BT21" i="3" s="1"/>
  <c r="BA21" i="3"/>
  <c r="CD21" i="3" s="1"/>
  <c r="BB172" i="3"/>
  <c r="BQ172" i="3" s="1"/>
  <c r="BA172" i="3"/>
  <c r="CD172" i="3" s="1"/>
  <c r="BA31" i="3"/>
  <c r="CD31" i="3" s="1"/>
  <c r="BB31" i="3"/>
  <c r="BT31" i="3" s="1"/>
  <c r="BA6" i="3"/>
  <c r="AS6" i="3" s="1"/>
  <c r="BB6" i="3"/>
  <c r="BD6" i="3" s="1"/>
  <c r="H85" i="3"/>
  <c r="BK152" i="3"/>
  <c r="BB177" i="3"/>
  <c r="BD177" i="3" s="1"/>
  <c r="BA177" i="3"/>
  <c r="AS177" i="3" s="1"/>
  <c r="BB182" i="3"/>
  <c r="BC182" i="3" s="1"/>
  <c r="BA182" i="3"/>
  <c r="CD182" i="3" s="1"/>
  <c r="BP200" i="3"/>
  <c r="BR200" i="3"/>
  <c r="BH164" i="3"/>
  <c r="BQ7" i="3"/>
  <c r="AS78" i="3"/>
  <c r="BK99" i="3"/>
  <c r="BQ113" i="3"/>
  <c r="BK161" i="3"/>
  <c r="BK166" i="3"/>
  <c r="BH168" i="3"/>
  <c r="BK178" i="3"/>
  <c r="BQ200" i="3"/>
  <c r="BT25" i="3"/>
  <c r="BK49" i="3"/>
  <c r="BS52" i="3"/>
  <c r="BK86" i="3"/>
  <c r="H89" i="3"/>
  <c r="BS113" i="3"/>
  <c r="BH116" i="3"/>
  <c r="BK121" i="3"/>
  <c r="BH167" i="3"/>
  <c r="BH201" i="3"/>
  <c r="H207" i="3"/>
  <c r="BH49" i="3"/>
  <c r="BH71" i="3"/>
  <c r="BK74" i="3"/>
  <c r="BH112" i="3"/>
  <c r="BT113" i="3"/>
  <c r="BK168" i="3"/>
  <c r="BR181" i="3"/>
  <c r="BK191" i="3"/>
  <c r="H182" i="3"/>
  <c r="BP188" i="3"/>
  <c r="BH192" i="3"/>
  <c r="BH204" i="3"/>
  <c r="BK44" i="3"/>
  <c r="BH132" i="3"/>
  <c r="BR38" i="3"/>
  <c r="BH64" i="3"/>
  <c r="BP41" i="3"/>
  <c r="BK51" i="3"/>
  <c r="BK68" i="3"/>
  <c r="BK79" i="3"/>
  <c r="BK101" i="3"/>
  <c r="BK132" i="3"/>
  <c r="BH146" i="3"/>
  <c r="BH147" i="3"/>
  <c r="BH150" i="3"/>
  <c r="BK177" i="3"/>
  <c r="BH186" i="3"/>
  <c r="BK198" i="3"/>
  <c r="BH35" i="3"/>
  <c r="BH41" i="3"/>
  <c r="BK46" i="3"/>
  <c r="BK69" i="3"/>
  <c r="BH26" i="3"/>
  <c r="BK26" i="3"/>
  <c r="BK175" i="3"/>
  <c r="BK6" i="3"/>
  <c r="BK29" i="3"/>
  <c r="H40" i="3"/>
  <c r="BH61" i="3"/>
  <c r="BH81" i="3"/>
  <c r="BK14" i="3"/>
  <c r="BK45" i="3"/>
  <c r="AS49" i="3"/>
  <c r="BR49" i="3"/>
  <c r="AS50" i="3"/>
  <c r="BH118" i="3"/>
  <c r="BH135" i="3"/>
  <c r="H176" i="3"/>
  <c r="AS14" i="3"/>
  <c r="BK38" i="3"/>
  <c r="BH101" i="3"/>
  <c r="BH8" i="3"/>
  <c r="BK66" i="3"/>
  <c r="BK116" i="3"/>
  <c r="BH130" i="3"/>
  <c r="BH153" i="3"/>
  <c r="BH21" i="3"/>
  <c r="H14" i="3"/>
  <c r="BK21" i="3"/>
  <c r="BH37" i="3"/>
  <c r="BR44" i="3"/>
  <c r="BS46" i="3"/>
  <c r="BK61" i="3"/>
  <c r="H65" i="3"/>
  <c r="H78" i="3"/>
  <c r="BK81" i="3"/>
  <c r="BH86" i="3"/>
  <c r="BH121" i="3"/>
  <c r="BK147" i="3"/>
  <c r="H154" i="3"/>
  <c r="AD201" i="3"/>
  <c r="BK118" i="3"/>
  <c r="BI45" i="3"/>
  <c r="BL45" i="3" s="1"/>
  <c r="BH207" i="3"/>
  <c r="AD64" i="3"/>
  <c r="BH68" i="3"/>
  <c r="BH85" i="3"/>
  <c r="BI86" i="3"/>
  <c r="BL86" i="3" s="1"/>
  <c r="BH89" i="3"/>
  <c r="BK111" i="3"/>
  <c r="BH113" i="3"/>
  <c r="BE127" i="3"/>
  <c r="BF127" i="3" s="1"/>
  <c r="BK143" i="3"/>
  <c r="BI153" i="3"/>
  <c r="BL153" i="3" s="1"/>
  <c r="AD181" i="3"/>
  <c r="BK189" i="3"/>
  <c r="BH12" i="3"/>
  <c r="BH14" i="3"/>
  <c r="AD50" i="3"/>
  <c r="BI68" i="3"/>
  <c r="AD70" i="3"/>
  <c r="AD71" i="3"/>
  <c r="BK80" i="3"/>
  <c r="BK89" i="3"/>
  <c r="BK96" i="3"/>
  <c r="BI104" i="3"/>
  <c r="BL104" i="3" s="1"/>
  <c r="AS104" i="3" s="1"/>
  <c r="BI121" i="3"/>
  <c r="BL121" i="3" s="1"/>
  <c r="BE146" i="3"/>
  <c r="BF146" i="3" s="1"/>
  <c r="AD146" i="3" s="1"/>
  <c r="BH152" i="3"/>
  <c r="BH155" i="3"/>
  <c r="BK162" i="3"/>
  <c r="BH165" i="3"/>
  <c r="BH173" i="3"/>
  <c r="BE188" i="3"/>
  <c r="BF188" i="3" s="1"/>
  <c r="BK204" i="3"/>
  <c r="BK207" i="3"/>
  <c r="BK71" i="3"/>
  <c r="BK33" i="3"/>
  <c r="BE63" i="3"/>
  <c r="BF63" i="3" s="1"/>
  <c r="BI14" i="3"/>
  <c r="BK23" i="3"/>
  <c r="BH25" i="3"/>
  <c r="AD33" i="3"/>
  <c r="BK41" i="3"/>
  <c r="BE44" i="3"/>
  <c r="BF44" i="3" s="1"/>
  <c r="BH56" i="3"/>
  <c r="BH65" i="3"/>
  <c r="BH95" i="3"/>
  <c r="BK100" i="3"/>
  <c r="BH107" i="3"/>
  <c r="BI117" i="3"/>
  <c r="BL117" i="3" s="1"/>
  <c r="AS117" i="3" s="1"/>
  <c r="BE124" i="3"/>
  <c r="BF124" i="3" s="1"/>
  <c r="BK131" i="3"/>
  <c r="BK135" i="3"/>
  <c r="BK142" i="3"/>
  <c r="BI155" i="3"/>
  <c r="BL155" i="3" s="1"/>
  <c r="BK165" i="3"/>
  <c r="BE170" i="3"/>
  <c r="BF170" i="3" s="1"/>
  <c r="BE192" i="3"/>
  <c r="BF192" i="3" s="1"/>
  <c r="BH205" i="3"/>
  <c r="BK12" i="3"/>
  <c r="BK31" i="3"/>
  <c r="AD35" i="3"/>
  <c r="BI56" i="3"/>
  <c r="BL56" i="3" s="1"/>
  <c r="AS80" i="3"/>
  <c r="BI95" i="3"/>
  <c r="BL95" i="3" s="1"/>
  <c r="AS95" i="3" s="1"/>
  <c r="BK107" i="3"/>
  <c r="BE110" i="3"/>
  <c r="BF110" i="3" s="1"/>
  <c r="BK164" i="3"/>
  <c r="BE167" i="3"/>
  <c r="BK176" i="3"/>
  <c r="BH196" i="3"/>
  <c r="AS9" i="3"/>
  <c r="BK18" i="3"/>
  <c r="BH27" i="3"/>
  <c r="BH42" i="3"/>
  <c r="BH50" i="3"/>
  <c r="BH76" i="3"/>
  <c r="BH79" i="3"/>
  <c r="BH99" i="3"/>
  <c r="AS100" i="3"/>
  <c r="BK122" i="3"/>
  <c r="BK146" i="3"/>
  <c r="BH158" i="3"/>
  <c r="BK183" i="3"/>
  <c r="BI188" i="3"/>
  <c r="BK196" i="3"/>
  <c r="BK205" i="3"/>
  <c r="BH58" i="3"/>
  <c r="BK70" i="3"/>
  <c r="BE140" i="3"/>
  <c r="BF140" i="3" s="1"/>
  <c r="AS183" i="3"/>
  <c r="BK129" i="3"/>
  <c r="BH175" i="3"/>
  <c r="BK192" i="3"/>
  <c r="BH17" i="3"/>
  <c r="BH7" i="3"/>
  <c r="BK8" i="3"/>
  <c r="BK35" i="3"/>
  <c r="BK130" i="3"/>
  <c r="BK140" i="3"/>
  <c r="BK5" i="3"/>
  <c r="BH20" i="3"/>
  <c r="BH109" i="3"/>
  <c r="BI164" i="3"/>
  <c r="BK186" i="3"/>
  <c r="H20" i="3"/>
  <c r="AD14" i="3"/>
  <c r="H41" i="3"/>
  <c r="H45" i="3"/>
  <c r="H183" i="3"/>
  <c r="AD169" i="3"/>
  <c r="AS70" i="3"/>
  <c r="AS143" i="3"/>
  <c r="H42" i="3"/>
  <c r="H66" i="3"/>
  <c r="H29" i="3"/>
  <c r="H38" i="3"/>
  <c r="H44" i="3"/>
  <c r="H70" i="3"/>
  <c r="H49" i="3"/>
  <c r="BT203" i="3"/>
  <c r="CD181" i="3"/>
  <c r="BR197" i="3"/>
  <c r="BA203" i="3"/>
  <c r="CD203" i="3" s="1"/>
  <c r="CD35" i="3"/>
  <c r="AD78" i="3"/>
  <c r="H192" i="3"/>
  <c r="AS142" i="3"/>
  <c r="AD183" i="3"/>
  <c r="BB201" i="3"/>
  <c r="BS201" i="3" s="1"/>
  <c r="AS33" i="3"/>
  <c r="AS181" i="3"/>
  <c r="BA200" i="3"/>
  <c r="BC69" i="3"/>
  <c r="BS69" i="3"/>
  <c r="AS134" i="3"/>
  <c r="AD134" i="3"/>
  <c r="AD131" i="3"/>
  <c r="AS131" i="3"/>
  <c r="AS89" i="3"/>
  <c r="AD89" i="3"/>
  <c r="AS72" i="3"/>
  <c r="BA69" i="3"/>
  <c r="CD69" i="3" s="1"/>
  <c r="BA107" i="3"/>
  <c r="BB107" i="3"/>
  <c r="BR107" i="3" s="1"/>
  <c r="BB134" i="3"/>
  <c r="BB158" i="3"/>
  <c r="BC158" i="3" s="1"/>
  <c r="BA168" i="3"/>
  <c r="CD168" i="3" s="1"/>
  <c r="BB168" i="3"/>
  <c r="BS168" i="3" s="1"/>
  <c r="AS136" i="3"/>
  <c r="BB72" i="3"/>
  <c r="BD72" i="3" s="1"/>
  <c r="BB89" i="3"/>
  <c r="BD89" i="3" s="1"/>
  <c r="BR103" i="3"/>
  <c r="BA152" i="3"/>
  <c r="BB152" i="3"/>
  <c r="BS152" i="3" s="1"/>
  <c r="BA159" i="3"/>
  <c r="BB159" i="3"/>
  <c r="BT159" i="3" s="1"/>
  <c r="BA138" i="3"/>
  <c r="CD138" i="3" s="1"/>
  <c r="BB138" i="3"/>
  <c r="BD138" i="3" s="1"/>
  <c r="AS165" i="3"/>
  <c r="AD165" i="3"/>
  <c r="BB91" i="3"/>
  <c r="BD91" i="3" s="1"/>
  <c r="BA91" i="3"/>
  <c r="CD91" i="3" s="1"/>
  <c r="BA84" i="3"/>
  <c r="CD84" i="3" s="1"/>
  <c r="BB84" i="3"/>
  <c r="BQ84" i="3" s="1"/>
  <c r="BB165" i="3"/>
  <c r="BR165" i="3" s="1"/>
  <c r="CD165" i="3"/>
  <c r="BB106" i="3"/>
  <c r="BD106" i="3" s="1"/>
  <c r="BA106" i="3"/>
  <c r="BB166" i="3"/>
  <c r="BD166" i="3" s="1"/>
  <c r="BA166" i="3"/>
  <c r="CD166" i="3" s="1"/>
  <c r="CD158" i="3"/>
  <c r="AD158" i="3"/>
  <c r="BA122" i="3"/>
  <c r="CD122" i="3" s="1"/>
  <c r="BB122" i="3"/>
  <c r="BQ122" i="3" s="1"/>
  <c r="H110" i="3"/>
  <c r="BA76" i="3"/>
  <c r="CD76" i="3" s="1"/>
  <c r="BB76" i="3"/>
  <c r="BD76" i="3" s="1"/>
  <c r="BB132" i="3"/>
  <c r="BR132" i="3" s="1"/>
  <c r="BA149" i="3"/>
  <c r="BB150" i="3"/>
  <c r="BS150" i="3" s="1"/>
  <c r="BA150" i="3"/>
  <c r="AS132" i="3"/>
  <c r="AD132" i="3"/>
  <c r="H120" i="3"/>
  <c r="BB153" i="3"/>
  <c r="BR153" i="3" s="1"/>
  <c r="BA153" i="3"/>
  <c r="BA74" i="3"/>
  <c r="BB74" i="3"/>
  <c r="BS74" i="3" s="1"/>
  <c r="BA124" i="3"/>
  <c r="CD124" i="3" s="1"/>
  <c r="BB124" i="3"/>
  <c r="BS124" i="3" s="1"/>
  <c r="AS157" i="3"/>
  <c r="AD157" i="3"/>
  <c r="BQ176" i="3"/>
  <c r="H153" i="3"/>
  <c r="CD132" i="3"/>
  <c r="AD100" i="3"/>
  <c r="AD80" i="3"/>
  <c r="AS71" i="3"/>
  <c r="H104" i="3"/>
  <c r="AS146" i="3"/>
  <c r="H146" i="3"/>
  <c r="H157" i="3"/>
  <c r="BB64" i="3"/>
  <c r="BT64" i="3" s="1"/>
  <c r="BA68" i="3"/>
  <c r="CD68" i="3" s="1"/>
  <c r="H205" i="3"/>
  <c r="H150" i="3"/>
  <c r="H131" i="3"/>
  <c r="H90" i="3"/>
  <c r="BA51" i="3"/>
  <c r="AD55" i="3"/>
  <c r="H56" i="3"/>
  <c r="H72" i="3"/>
  <c r="H68" i="3"/>
  <c r="H197" i="3"/>
  <c r="H170" i="3"/>
  <c r="H103" i="3"/>
  <c r="H94" i="3"/>
  <c r="H203" i="3"/>
  <c r="H86" i="3"/>
  <c r="H109" i="3"/>
  <c r="H126" i="3"/>
  <c r="H155" i="3"/>
  <c r="AS13" i="3"/>
  <c r="BR29" i="3"/>
  <c r="BT87" i="3"/>
  <c r="BQ87" i="3"/>
  <c r="BR155" i="3"/>
  <c r="BP155" i="3"/>
  <c r="BP154" i="3"/>
  <c r="BR154" i="3"/>
  <c r="BP168" i="3"/>
  <c r="H198" i="3"/>
  <c r="BR14" i="3"/>
  <c r="BQ25" i="3"/>
  <c r="BD41" i="3"/>
  <c r="BC41" i="3"/>
  <c r="CD50" i="3"/>
  <c r="BR68" i="3"/>
  <c r="BR146" i="3"/>
  <c r="BP76" i="3"/>
  <c r="BQ12" i="3"/>
  <c r="BC185" i="3"/>
  <c r="BT185" i="3"/>
  <c r="BR25" i="3"/>
  <c r="BP129" i="3"/>
  <c r="H113" i="3"/>
  <c r="BB20" i="3"/>
  <c r="BS20" i="3" s="1"/>
  <c r="BA20" i="3"/>
  <c r="BP109" i="3"/>
  <c r="BP149" i="3"/>
  <c r="BR207" i="3"/>
  <c r="BP207" i="3"/>
  <c r="H125" i="3"/>
  <c r="BP27" i="3"/>
  <c r="BC155" i="3"/>
  <c r="BS155" i="3"/>
  <c r="BQ155" i="3"/>
  <c r="BA26" i="3"/>
  <c r="CD26" i="3" s="1"/>
  <c r="BB26" i="3"/>
  <c r="BT26" i="3" s="1"/>
  <c r="H101" i="3"/>
  <c r="H116" i="3"/>
  <c r="H81" i="3"/>
  <c r="BP130" i="3"/>
  <c r="BP131" i="3"/>
  <c r="BR138" i="3"/>
  <c r="BP138" i="3"/>
  <c r="BP167" i="3"/>
  <c r="BT46" i="3"/>
  <c r="H5" i="3"/>
  <c r="BA46" i="3"/>
  <c r="CD117" i="3"/>
  <c r="BT161" i="3"/>
  <c r="BS161" i="3"/>
  <c r="BP162" i="3"/>
  <c r="BP201" i="3"/>
  <c r="BP98" i="3"/>
  <c r="BP37" i="3"/>
  <c r="BR87" i="3"/>
  <c r="BP87" i="3"/>
  <c r="BP169" i="3"/>
  <c r="BC175" i="3"/>
  <c r="BS175" i="3"/>
  <c r="BQ175" i="3"/>
  <c r="BR111" i="3"/>
  <c r="BR152" i="3"/>
  <c r="BP178" i="3"/>
  <c r="BQ185" i="3"/>
  <c r="BT196" i="3"/>
  <c r="BB13" i="3"/>
  <c r="BQ13" i="3" s="1"/>
  <c r="BR52" i="3"/>
  <c r="BP107" i="3"/>
  <c r="BP121" i="3"/>
  <c r="H168" i="3"/>
  <c r="BR175" i="3"/>
  <c r="BP175" i="3"/>
  <c r="BR176" i="3"/>
  <c r="BP176" i="3"/>
  <c r="BS185" i="3"/>
  <c r="H51" i="3"/>
  <c r="AD9" i="3"/>
  <c r="BR30" i="3"/>
  <c r="AD42" i="3"/>
  <c r="CD42" i="3"/>
  <c r="AD49" i="3"/>
  <c r="BP61" i="3"/>
  <c r="CD95" i="3"/>
  <c r="BD114" i="3"/>
  <c r="BP118" i="3"/>
  <c r="BP191" i="3"/>
  <c r="BR191" i="3"/>
  <c r="BC58" i="3"/>
  <c r="BD58" i="3"/>
  <c r="BT58" i="3"/>
  <c r="BS58" i="3"/>
  <c r="BQ58" i="3"/>
  <c r="CD143" i="3"/>
  <c r="BP159" i="3"/>
  <c r="BP12" i="3"/>
  <c r="BD46" i="3"/>
  <c r="BP104" i="3"/>
  <c r="CD134" i="3"/>
  <c r="BP103" i="3"/>
  <c r="H6" i="3"/>
  <c r="H79" i="3"/>
  <c r="BD185" i="3"/>
  <c r="BP170" i="3"/>
  <c r="BT176" i="3"/>
  <c r="BD176" i="3"/>
  <c r="BP25" i="3"/>
  <c r="BP70" i="3"/>
  <c r="BR127" i="3"/>
  <c r="BP127" i="3"/>
  <c r="BR7" i="3"/>
  <c r="BP7" i="3"/>
  <c r="BP51" i="3"/>
  <c r="BR51" i="3"/>
  <c r="BH4" i="3"/>
  <c r="BB35" i="3"/>
  <c r="BS35" i="3" s="1"/>
  <c r="BR78" i="3"/>
  <c r="BP78" i="3"/>
  <c r="BK4" i="3"/>
  <c r="H8" i="3"/>
  <c r="CD14" i="3"/>
  <c r="BQ17" i="3"/>
  <c r="BR46" i="3"/>
  <c r="BD87" i="3"/>
  <c r="BP106" i="3"/>
  <c r="BR106" i="3"/>
  <c r="BD127" i="3"/>
  <c r="H96" i="3"/>
  <c r="H100" i="3"/>
  <c r="H147" i="3"/>
  <c r="H201" i="3"/>
  <c r="H31" i="3"/>
  <c r="BP33" i="3"/>
  <c r="BP11" i="3"/>
  <c r="BP52" i="3"/>
  <c r="BP53" i="3"/>
  <c r="H112" i="3"/>
  <c r="H121" i="3"/>
  <c r="BP140" i="3"/>
  <c r="BP157" i="3"/>
  <c r="BP164" i="3"/>
  <c r="BR185" i="3"/>
  <c r="H35" i="3"/>
  <c r="CD13" i="3"/>
  <c r="H21" i="3"/>
  <c r="H24" i="3"/>
  <c r="BQ30" i="3"/>
  <c r="H37" i="3"/>
  <c r="H60" i="3"/>
  <c r="H69" i="3"/>
  <c r="H118" i="3"/>
  <c r="CD146" i="3"/>
  <c r="H172" i="3"/>
  <c r="H107" i="3"/>
  <c r="BR113" i="3"/>
  <c r="H140" i="3"/>
  <c r="H173" i="3"/>
  <c r="CD201" i="3"/>
  <c r="H13" i="3"/>
  <c r="H17" i="3"/>
  <c r="H52" i="3"/>
  <c r="H55" i="3"/>
  <c r="H93" i="3"/>
  <c r="BP113" i="3"/>
  <c r="BR114" i="3"/>
  <c r="H158" i="3"/>
  <c r="H164" i="3"/>
  <c r="CD169" i="3"/>
  <c r="H186" i="3"/>
  <c r="BS38" i="3"/>
  <c r="BC38" i="3"/>
  <c r="BQ38" i="3"/>
  <c r="BT38" i="3"/>
  <c r="BD38" i="3"/>
  <c r="BS154" i="3"/>
  <c r="BC154" i="3"/>
  <c r="BD154" i="3"/>
  <c r="BT154" i="3"/>
  <c r="BQ154" i="3"/>
  <c r="H76" i="3"/>
  <c r="BK11" i="3"/>
  <c r="BI11" i="3"/>
  <c r="BP24" i="3"/>
  <c r="BD25" i="3"/>
  <c r="BC25" i="3"/>
  <c r="BQ41" i="3"/>
  <c r="BP50" i="3"/>
  <c r="BA59" i="3"/>
  <c r="BB59" i="3"/>
  <c r="BR59" i="3" s="1"/>
  <c r="BH59" i="3"/>
  <c r="BK64" i="3"/>
  <c r="BI64" i="3"/>
  <c r="BL64" i="3" s="1"/>
  <c r="AS64" i="3" s="1"/>
  <c r="CD78" i="3"/>
  <c r="BH78" i="3"/>
  <c r="BH83" i="3"/>
  <c r="BI91" i="3"/>
  <c r="BL91" i="3" s="1"/>
  <c r="BK91" i="3"/>
  <c r="BB129" i="3"/>
  <c r="BA129" i="3"/>
  <c r="BP166" i="3"/>
  <c r="BR166" i="3"/>
  <c r="BK42" i="3"/>
  <c r="BI42" i="3"/>
  <c r="BL42" i="3" s="1"/>
  <c r="AS42" i="3" s="1"/>
  <c r="CD9" i="3"/>
  <c r="BB40" i="3"/>
  <c r="BA40" i="3"/>
  <c r="BH52" i="3"/>
  <c r="BE52" i="3"/>
  <c r="BF52" i="3" s="1"/>
  <c r="BB53" i="3"/>
  <c r="BR53" i="3" s="1"/>
  <c r="BA53" i="3"/>
  <c r="BR161" i="3"/>
  <c r="BP161" i="3"/>
  <c r="BA164" i="3"/>
  <c r="BB164" i="3"/>
  <c r="BE177" i="3"/>
  <c r="BF177" i="3" s="1"/>
  <c r="BH177" i="3"/>
  <c r="BS25" i="3"/>
  <c r="BB27" i="3"/>
  <c r="BR27" i="3" s="1"/>
  <c r="BA27" i="3"/>
  <c r="H58" i="3"/>
  <c r="BH60" i="3"/>
  <c r="BE60" i="3"/>
  <c r="BF60" i="3" s="1"/>
  <c r="BC96" i="3"/>
  <c r="BQ96" i="3"/>
  <c r="BT96" i="3"/>
  <c r="BS96" i="3"/>
  <c r="BD96" i="3"/>
  <c r="BP110" i="3"/>
  <c r="BK173" i="3"/>
  <c r="BA83" i="3"/>
  <c r="BB83" i="3"/>
  <c r="BP85" i="3"/>
  <c r="BB5" i="3"/>
  <c r="BR5" i="3" s="1"/>
  <c r="BA5" i="3"/>
  <c r="BP5" i="3"/>
  <c r="BE87" i="3"/>
  <c r="BF87" i="3" s="1"/>
  <c r="BH87" i="3"/>
  <c r="BK63" i="3"/>
  <c r="BB90" i="3"/>
  <c r="BR90" i="3" s="1"/>
  <c r="BA90" i="3"/>
  <c r="CD100" i="3"/>
  <c r="BK113" i="3"/>
  <c r="BI113" i="3"/>
  <c r="BL113" i="3" s="1"/>
  <c r="BP125" i="3"/>
  <c r="BR125" i="3"/>
  <c r="BP126" i="3"/>
  <c r="CD142" i="3"/>
  <c r="BH172" i="3"/>
  <c r="BE172" i="3"/>
  <c r="BF172" i="3" s="1"/>
  <c r="BD12" i="3"/>
  <c r="BC12" i="3"/>
  <c r="BT12" i="3"/>
  <c r="BS12" i="3"/>
  <c r="BT30" i="3"/>
  <c r="BC30" i="3"/>
  <c r="BS30" i="3"/>
  <c r="BB34" i="3"/>
  <c r="BR34" i="3" s="1"/>
  <c r="BA34" i="3"/>
  <c r="BI35" i="3"/>
  <c r="BL35" i="3" s="1"/>
  <c r="AS35" i="3" s="1"/>
  <c r="H47" i="3"/>
  <c r="BH51" i="3"/>
  <c r="BB63" i="3"/>
  <c r="BA63" i="3"/>
  <c r="BA65" i="3"/>
  <c r="BB65" i="3"/>
  <c r="BR65" i="3" s="1"/>
  <c r="BH66" i="3"/>
  <c r="BP74" i="3"/>
  <c r="BK87" i="3"/>
  <c r="BI87" i="3"/>
  <c r="BL87" i="3" s="1"/>
  <c r="BP23" i="3"/>
  <c r="BR23" i="3"/>
  <c r="BE149" i="3"/>
  <c r="BF149" i="3" s="1"/>
  <c r="BH149" i="3"/>
  <c r="BR69" i="3"/>
  <c r="BP69" i="3"/>
  <c r="CD55" i="3"/>
  <c r="BA109" i="3"/>
  <c r="BB109" i="3"/>
  <c r="BK84" i="3"/>
  <c r="BI84" i="3"/>
  <c r="BL84" i="3" s="1"/>
  <c r="CD80" i="3"/>
  <c r="BR40" i="3"/>
  <c r="BP40" i="3"/>
  <c r="BB16" i="3"/>
  <c r="BR16" i="3" s="1"/>
  <c r="BA16" i="3"/>
  <c r="BH16" i="3"/>
  <c r="BS17" i="3"/>
  <c r="BC17" i="3"/>
  <c r="BD17" i="3"/>
  <c r="BT17" i="3"/>
  <c r="BA25" i="3"/>
  <c r="BK34" i="3"/>
  <c r="BH46" i="3"/>
  <c r="BK53" i="3"/>
  <c r="BI53" i="3"/>
  <c r="BL53" i="3" s="1"/>
  <c r="BA56" i="3"/>
  <c r="BB56" i="3"/>
  <c r="BR56" i="3" s="1"/>
  <c r="BP75" i="3"/>
  <c r="BB78" i="3"/>
  <c r="BC103" i="3"/>
  <c r="BT103" i="3"/>
  <c r="BQ103" i="3"/>
  <c r="BD103" i="3"/>
  <c r="BR124" i="3"/>
  <c r="BP124" i="3"/>
  <c r="BE152" i="3"/>
  <c r="BF152" i="3" s="1"/>
  <c r="BI201" i="3"/>
  <c r="BL201" i="3" s="1"/>
  <c r="AS201" i="3" s="1"/>
  <c r="BK201" i="3"/>
  <c r="CD33" i="3"/>
  <c r="BP56" i="3"/>
  <c r="BK65" i="3"/>
  <c r="BI65" i="3"/>
  <c r="BL65" i="3" s="1"/>
  <c r="BB85" i="3"/>
  <c r="BR85" i="3" s="1"/>
  <c r="BA85" i="3"/>
  <c r="H30" i="3"/>
  <c r="BP47" i="3"/>
  <c r="BR60" i="3"/>
  <c r="BP60" i="3"/>
  <c r="BK47" i="3"/>
  <c r="BI47" i="3"/>
  <c r="BL47" i="3" s="1"/>
  <c r="CD136" i="3"/>
  <c r="BK110" i="3"/>
  <c r="BI110" i="3"/>
  <c r="BL110" i="3" s="1"/>
  <c r="BK24" i="3"/>
  <c r="BE29" i="3"/>
  <c r="BF29" i="3" s="1"/>
  <c r="BH29" i="3"/>
  <c r="BA45" i="3"/>
  <c r="BB45" i="3"/>
  <c r="BR45" i="3" s="1"/>
  <c r="BH45" i="3"/>
  <c r="BE104" i="3"/>
  <c r="BF104" i="3" s="1"/>
  <c r="AD104" i="3" s="1"/>
  <c r="BA154" i="3"/>
  <c r="BK170" i="3"/>
  <c r="BI170" i="3"/>
  <c r="BL170" i="3" s="1"/>
  <c r="BK30" i="3"/>
  <c r="BI30" i="3"/>
  <c r="BL30" i="3" s="1"/>
  <c r="CD49" i="3"/>
  <c r="BP13" i="3"/>
  <c r="BD111" i="3"/>
  <c r="BQ111" i="3"/>
  <c r="BC111" i="3"/>
  <c r="BS111" i="3"/>
  <c r="BH13" i="3"/>
  <c r="BE13" i="3"/>
  <c r="BF13" i="3" s="1"/>
  <c r="AD13" i="3" s="1"/>
  <c r="BP18" i="3"/>
  <c r="BP42" i="3"/>
  <c r="BC116" i="3"/>
  <c r="BS116" i="3"/>
  <c r="BT116" i="3"/>
  <c r="BQ116" i="3"/>
  <c r="CD72" i="3"/>
  <c r="BP71" i="3"/>
  <c r="BR112" i="3"/>
  <c r="BP112" i="3"/>
  <c r="BB23" i="3"/>
  <c r="BA23" i="3"/>
  <c r="BA38" i="3"/>
  <c r="BD51" i="3"/>
  <c r="BC51" i="3"/>
  <c r="BT51" i="3"/>
  <c r="BS51" i="3"/>
  <c r="BT52" i="3"/>
  <c r="BD52" i="3"/>
  <c r="BQ52" i="3"/>
  <c r="BP63" i="3"/>
  <c r="H87" i="3"/>
  <c r="BA93" i="3"/>
  <c r="BB93" i="3"/>
  <c r="BH117" i="3"/>
  <c r="BE117" i="3"/>
  <c r="BF117" i="3" s="1"/>
  <c r="AD117" i="3" s="1"/>
  <c r="BA118" i="3"/>
  <c r="BB118" i="3"/>
  <c r="BR118" i="3" s="1"/>
  <c r="BI76" i="3"/>
  <c r="BL76" i="3" s="1"/>
  <c r="BK76" i="3"/>
  <c r="BB47" i="3"/>
  <c r="BR47" i="3" s="1"/>
  <c r="BA47" i="3"/>
  <c r="H7" i="3"/>
  <c r="H64" i="3"/>
  <c r="CD178" i="3"/>
  <c r="BB11" i="3"/>
  <c r="BA11" i="3"/>
  <c r="BT7" i="3"/>
  <c r="BD7" i="3"/>
  <c r="BS7" i="3"/>
  <c r="H18" i="3"/>
  <c r="BK13" i="3"/>
  <c r="BH18" i="3"/>
  <c r="BP30" i="3"/>
  <c r="BP34" i="3"/>
  <c r="BB37" i="3"/>
  <c r="BA37" i="3"/>
  <c r="BC52" i="3"/>
  <c r="BR58" i="3"/>
  <c r="BP58" i="3"/>
  <c r="BP66" i="3"/>
  <c r="CD70" i="3"/>
  <c r="BP91" i="3"/>
  <c r="BS68" i="3"/>
  <c r="BC68" i="3"/>
  <c r="BT68" i="3"/>
  <c r="BB99" i="3"/>
  <c r="BR99" i="3" s="1"/>
  <c r="BA99" i="3"/>
  <c r="H138" i="3"/>
  <c r="BE139" i="3"/>
  <c r="BF139" i="3" s="1"/>
  <c r="BH139" i="3"/>
  <c r="BE159" i="3"/>
  <c r="BF159" i="3" s="1"/>
  <c r="BH159" i="3"/>
  <c r="BH162" i="3"/>
  <c r="BE162" i="3"/>
  <c r="BF162" i="3" s="1"/>
  <c r="BA188" i="3"/>
  <c r="BB188" i="3"/>
  <c r="BA7" i="3"/>
  <c r="BA58" i="3"/>
  <c r="H91" i="3"/>
  <c r="BK16" i="3"/>
  <c r="BH33" i="3"/>
  <c r="BP46" i="3"/>
  <c r="BH70" i="3"/>
  <c r="BB104" i="3"/>
  <c r="BR104" i="3" s="1"/>
  <c r="BB112" i="3"/>
  <c r="BA112" i="3"/>
  <c r="BP114" i="3"/>
  <c r="BS120" i="3"/>
  <c r="BD120" i="3"/>
  <c r="BT120" i="3"/>
  <c r="BS125" i="3"/>
  <c r="BC125" i="3"/>
  <c r="BT125" i="3"/>
  <c r="BQ125" i="3"/>
  <c r="BB126" i="3"/>
  <c r="BR126" i="3" s="1"/>
  <c r="BA126" i="3"/>
  <c r="BQ127" i="3"/>
  <c r="BS127" i="3"/>
  <c r="BH138" i="3"/>
  <c r="H181" i="3"/>
  <c r="BK182" i="3"/>
  <c r="BI182" i="3"/>
  <c r="BL182" i="3" s="1"/>
  <c r="BP182" i="3"/>
  <c r="BE72" i="3"/>
  <c r="BF72" i="3" s="1"/>
  <c r="AD72" i="3" s="1"/>
  <c r="BH72" i="3"/>
  <c r="H106" i="3"/>
  <c r="BA12" i="3"/>
  <c r="BS41" i="3"/>
  <c r="BC46" i="3"/>
  <c r="BH53" i="3"/>
  <c r="H63" i="3"/>
  <c r="BT69" i="3"/>
  <c r="BD69" i="3"/>
  <c r="BQ69" i="3"/>
  <c r="BP72" i="3"/>
  <c r="H80" i="3"/>
  <c r="BA114" i="3"/>
  <c r="BE125" i="3"/>
  <c r="BF125" i="3" s="1"/>
  <c r="BH125" i="3"/>
  <c r="CD131" i="3"/>
  <c r="BE136" i="3"/>
  <c r="BF136" i="3" s="1"/>
  <c r="AD136" i="3" s="1"/>
  <c r="BH136" i="3"/>
  <c r="BQ149" i="3"/>
  <c r="BS149" i="3"/>
  <c r="BC149" i="3"/>
  <c r="BT149" i="3"/>
  <c r="BP165" i="3"/>
  <c r="BK25" i="3"/>
  <c r="BP45" i="3"/>
  <c r="BP59" i="3"/>
  <c r="BP65" i="3"/>
  <c r="BH91" i="3"/>
  <c r="CD104" i="3"/>
  <c r="H9" i="3"/>
  <c r="BK37" i="3"/>
  <c r="BT60" i="3"/>
  <c r="BD60" i="3"/>
  <c r="CD64" i="3"/>
  <c r="BE85" i="3"/>
  <c r="BF85" i="3" s="1"/>
  <c r="BR96" i="3"/>
  <c r="BP100" i="3"/>
  <c r="BA205" i="3"/>
  <c r="BB205" i="3"/>
  <c r="BR205" i="3" s="1"/>
  <c r="H161" i="3"/>
  <c r="BA191" i="3"/>
  <c r="BB191" i="3"/>
  <c r="BP16" i="3"/>
  <c r="BK7" i="3"/>
  <c r="BH24" i="3"/>
  <c r="BK58" i="3"/>
  <c r="BQ68" i="3"/>
  <c r="BH69" i="3"/>
  <c r="BP132" i="3"/>
  <c r="BK144" i="3"/>
  <c r="CD157" i="3"/>
  <c r="BH200" i="3"/>
  <c r="BE200" i="3"/>
  <c r="BF200" i="3" s="1"/>
  <c r="BP64" i="3"/>
  <c r="CD71" i="3"/>
  <c r="CD89" i="3"/>
  <c r="BT114" i="3"/>
  <c r="BC114" i="3"/>
  <c r="BQ114" i="3"/>
  <c r="BP143" i="3"/>
  <c r="BK157" i="3"/>
  <c r="BE176" i="3"/>
  <c r="BF176" i="3" s="1"/>
  <c r="BH176" i="3"/>
  <c r="H74" i="3"/>
  <c r="BH96" i="3"/>
  <c r="BH103" i="3"/>
  <c r="BP150" i="3"/>
  <c r="H175" i="3"/>
  <c r="BQ203" i="3"/>
  <c r="BC203" i="3"/>
  <c r="BS203" i="3"/>
  <c r="BH74" i="3"/>
  <c r="BK112" i="3"/>
  <c r="H124" i="3"/>
  <c r="BH134" i="3"/>
  <c r="BP139" i="3"/>
  <c r="H142" i="3"/>
  <c r="BH161" i="3"/>
  <c r="BB173" i="3"/>
  <c r="BR173" i="3" s="1"/>
  <c r="BA173" i="3"/>
  <c r="BB181" i="3"/>
  <c r="BI203" i="3"/>
  <c r="BK203" i="3"/>
  <c r="BD161" i="3"/>
  <c r="BQ161" i="3"/>
  <c r="BC161" i="3"/>
  <c r="BA167" i="3"/>
  <c r="BB167" i="3"/>
  <c r="BR167" i="3" s="1"/>
  <c r="BK193" i="3"/>
  <c r="BT200" i="3"/>
  <c r="BD200" i="3"/>
  <c r="BS200" i="3"/>
  <c r="BC200" i="3"/>
  <c r="H71" i="3"/>
  <c r="BS87" i="3"/>
  <c r="BC113" i="3"/>
  <c r="BK197" i="3"/>
  <c r="BP84" i="3"/>
  <c r="BC87" i="3"/>
  <c r="BP90" i="3"/>
  <c r="BP117" i="3"/>
  <c r="H136" i="3"/>
  <c r="BE144" i="3"/>
  <c r="BF144" i="3" s="1"/>
  <c r="BH144" i="3"/>
  <c r="BE178" i="3"/>
  <c r="BF178" i="3" s="1"/>
  <c r="AD178" i="3" s="1"/>
  <c r="BH178" i="3"/>
  <c r="BH169" i="3"/>
  <c r="BK138" i="3"/>
  <c r="BP153" i="3"/>
  <c r="H174" i="3"/>
  <c r="BS176" i="3"/>
  <c r="BP192" i="3"/>
  <c r="BH185" i="3"/>
  <c r="BR120" i="3"/>
  <c r="BP135" i="3"/>
  <c r="BB139" i="3"/>
  <c r="BR139" i="3" s="1"/>
  <c r="BA139" i="3"/>
  <c r="H143" i="3"/>
  <c r="BB174" i="3"/>
  <c r="BR174" i="3" s="1"/>
  <c r="BA174" i="3"/>
  <c r="H144" i="3"/>
  <c r="BP172" i="3"/>
  <c r="BH189" i="3"/>
  <c r="BH195" i="3"/>
  <c r="H159" i="3"/>
  <c r="BR195" i="3"/>
  <c r="BP195" i="3"/>
  <c r="BH111" i="3"/>
  <c r="H127" i="3"/>
  <c r="H152" i="3"/>
  <c r="BT155" i="3"/>
  <c r="BD155" i="3"/>
  <c r="BT175" i="3"/>
  <c r="BD175" i="3"/>
  <c r="BB192" i="3"/>
  <c r="BR192" i="3" s="1"/>
  <c r="BA192" i="3"/>
  <c r="BR196" i="3"/>
  <c r="BP196" i="3"/>
  <c r="H200" i="3"/>
  <c r="BH126" i="3"/>
  <c r="H166" i="3"/>
  <c r="CD183" i="3"/>
  <c r="BA189" i="3"/>
  <c r="BB189" i="3"/>
  <c r="BR189" i="3" s="1"/>
  <c r="BP198" i="3"/>
  <c r="H178" i="3"/>
  <c r="H196" i="3"/>
  <c r="H204" i="3"/>
  <c r="H177" i="3"/>
  <c r="BE198" i="3"/>
  <c r="BF198" i="3" s="1"/>
  <c r="BH198" i="3"/>
  <c r="BB193" i="3"/>
  <c r="BR193" i="3" s="1"/>
  <c r="BA193" i="3"/>
  <c r="BT195" i="3"/>
  <c r="BD195" i="3"/>
  <c r="BS195" i="3"/>
  <c r="BC195" i="3"/>
  <c r="BQ195" i="3"/>
  <c r="BQ197" i="3"/>
  <c r="BA195" i="3"/>
  <c r="BC197" i="3"/>
  <c r="BS197" i="3"/>
  <c r="BC196" i="3"/>
  <c r="BS196" i="3"/>
  <c r="BD197" i="3"/>
  <c r="BI204" i="3"/>
  <c r="BL204" i="3" s="1"/>
  <c r="BD196" i="3"/>
  <c r="S16" i="7"/>
  <c r="S15" i="7"/>
  <c r="S14" i="7"/>
  <c r="S13" i="7"/>
  <c r="S12" i="7"/>
  <c r="S11" i="7"/>
  <c r="S10" i="7"/>
  <c r="S9" i="7"/>
  <c r="S8" i="7"/>
  <c r="S7" i="7"/>
  <c r="X6" i="7"/>
  <c r="X5" i="7"/>
  <c r="X4" i="7"/>
  <c r="X3" i="7"/>
  <c r="S4" i="7" s="1"/>
  <c r="S3" i="7"/>
  <c r="M3" i="7" s="1"/>
  <c r="X2" i="7"/>
  <c r="S2" i="7"/>
  <c r="CC3" i="3"/>
  <c r="CB3" i="3"/>
  <c r="CA3" i="3"/>
  <c r="BZ3" i="3"/>
  <c r="BY3" i="3"/>
  <c r="BX3" i="3"/>
  <c r="BW3" i="3"/>
  <c r="BV3" i="3"/>
  <c r="BU3" i="3"/>
  <c r="BN3" i="3"/>
  <c r="BR3" i="3" s="1"/>
  <c r="BM3" i="3"/>
  <c r="BO3" i="3" s="1"/>
  <c r="BL3" i="3"/>
  <c r="BJ3" i="3"/>
  <c r="BG3" i="3"/>
  <c r="AZ3" i="3"/>
  <c r="AY3" i="3"/>
  <c r="AS50" i="2" s="1"/>
  <c r="AW3" i="3"/>
  <c r="AQ3" i="3"/>
  <c r="BI3" i="3" s="1"/>
  <c r="AC3" i="3"/>
  <c r="BE3" i="3" s="1"/>
  <c r="BF3" i="3" s="1"/>
  <c r="K3" i="3"/>
  <c r="J3" i="3"/>
  <c r="I3" i="3"/>
  <c r="F3" i="3"/>
  <c r="AC49" i="2" s="1"/>
  <c r="B8" i="1"/>
  <c r="B7" i="1"/>
  <c r="CH123" i="3" l="1"/>
  <c r="CE43" i="3"/>
  <c r="A43" i="3" s="1"/>
  <c r="CF43" i="3" s="1"/>
  <c r="CG43" i="3" s="1"/>
  <c r="CE102" i="3"/>
  <c r="A102" i="3" s="1"/>
  <c r="CF102" i="3" s="1"/>
  <c r="CE113" i="3"/>
  <c r="A113" i="3" s="1"/>
  <c r="CF113" i="3" s="1"/>
  <c r="CG113" i="3" s="1"/>
  <c r="CE127" i="3"/>
  <c r="A127" i="3" s="1"/>
  <c r="CF127" i="3" s="1"/>
  <c r="CG127" i="3" s="1"/>
  <c r="CE96" i="3"/>
  <c r="A96" i="3" s="1"/>
  <c r="CF96" i="3" s="1"/>
  <c r="CH96" i="3" s="1"/>
  <c r="CG148" i="3"/>
  <c r="CH148" i="3"/>
  <c r="CE36" i="3"/>
  <c r="A36" i="3" s="1"/>
  <c r="CF36" i="3" s="1"/>
  <c r="CG36" i="3" s="1"/>
  <c r="CE30" i="3"/>
  <c r="A30" i="3" s="1"/>
  <c r="CF30" i="3" s="1"/>
  <c r="CG30" i="3" s="1"/>
  <c r="CH97" i="3"/>
  <c r="CG97" i="3"/>
  <c r="CH88" i="3"/>
  <c r="CG88" i="3"/>
  <c r="CH82" i="3"/>
  <c r="CG82" i="3"/>
  <c r="CH77" i="3"/>
  <c r="CG77" i="3"/>
  <c r="CH73" i="3"/>
  <c r="CG73" i="3"/>
  <c r="CH67" i="3"/>
  <c r="CG67" i="3"/>
  <c r="CH39" i="3"/>
  <c r="A57" i="3"/>
  <c r="CF57" i="3" s="1"/>
  <c r="CH48" i="3"/>
  <c r="CG48" i="3"/>
  <c r="CG15" i="3"/>
  <c r="CH32" i="3"/>
  <c r="CG32" i="3"/>
  <c r="BT71" i="3"/>
  <c r="BS146" i="3"/>
  <c r="AD17" i="3"/>
  <c r="BQ140" i="3"/>
  <c r="BT146" i="3"/>
  <c r="BC140" i="3"/>
  <c r="BS207" i="3"/>
  <c r="BD61" i="3"/>
  <c r="BR131" i="3"/>
  <c r="CH10" i="3"/>
  <c r="CG10" i="3"/>
  <c r="O50" i="2"/>
  <c r="CE176" i="3"/>
  <c r="A176" i="3" s="1"/>
  <c r="CF176" i="3" s="1"/>
  <c r="CG176" i="3" s="1"/>
  <c r="BT142" i="3"/>
  <c r="W45" i="2"/>
  <c r="BC146" i="3"/>
  <c r="BD4" i="3"/>
  <c r="CE4" i="3" s="1"/>
  <c r="A4" i="3" s="1"/>
  <c r="CF4" i="3" s="1"/>
  <c r="CD127" i="3"/>
  <c r="AD87" i="3"/>
  <c r="BQ207" i="3"/>
  <c r="BD146" i="3"/>
  <c r="BQ49" i="3"/>
  <c r="CD140" i="3"/>
  <c r="BC136" i="3"/>
  <c r="BR66" i="3"/>
  <c r="BD140" i="3"/>
  <c r="BD136" i="3"/>
  <c r="BS136" i="3"/>
  <c r="CD66" i="3"/>
  <c r="AS127" i="3"/>
  <c r="BQ198" i="3"/>
  <c r="BT136" i="3"/>
  <c r="BT55" i="3"/>
  <c r="AS87" i="3"/>
  <c r="BC55" i="3"/>
  <c r="CE55" i="3" s="1"/>
  <c r="A55" i="3" s="1"/>
  <c r="CF55" i="3" s="1"/>
  <c r="CD17" i="3"/>
  <c r="AD42" i="2"/>
  <c r="CD155" i="3"/>
  <c r="BT124" i="3"/>
  <c r="BD70" i="3"/>
  <c r="BR55" i="3"/>
  <c r="AD113" i="3"/>
  <c r="AD110" i="3"/>
  <c r="CE155" i="3"/>
  <c r="A155" i="3" s="1"/>
  <c r="CF155" i="3" s="1"/>
  <c r="CG155" i="3" s="1"/>
  <c r="CE87" i="3"/>
  <c r="A87" i="3" s="1"/>
  <c r="CF87" i="3" s="1"/>
  <c r="CG87" i="3" s="1"/>
  <c r="K6" i="2"/>
  <c r="T7" i="2"/>
  <c r="BS178" i="3"/>
  <c r="BT70" i="3"/>
  <c r="J5" i="2"/>
  <c r="AD8" i="2"/>
  <c r="BD178" i="3"/>
  <c r="AD204" i="3"/>
  <c r="AJ10" i="2"/>
  <c r="BC178" i="3"/>
  <c r="BS8" i="3"/>
  <c r="BR70" i="3"/>
  <c r="AK32" i="2"/>
  <c r="BD21" i="3"/>
  <c r="AA4" i="2"/>
  <c r="BQ70" i="3"/>
  <c r="BT178" i="3"/>
  <c r="N41" i="2"/>
  <c r="AS204" i="3"/>
  <c r="CD186" i="3"/>
  <c r="AD186" i="3"/>
  <c r="BC18" i="3"/>
  <c r="BD169" i="3"/>
  <c r="AS81" i="3"/>
  <c r="CD125" i="3"/>
  <c r="CE125" i="3" s="1"/>
  <c r="A125" i="3" s="1"/>
  <c r="CF125" i="3" s="1"/>
  <c r="CH125" i="3" s="1"/>
  <c r="AB15" i="2"/>
  <c r="AD125" i="3"/>
  <c r="BD9" i="3"/>
  <c r="BD18" i="3"/>
  <c r="BC49" i="3"/>
  <c r="CE41" i="3"/>
  <c r="A41" i="3" s="1"/>
  <c r="CF41" i="3" s="1"/>
  <c r="CG41" i="3" s="1"/>
  <c r="L17" i="2"/>
  <c r="BS66" i="3"/>
  <c r="BT18" i="3"/>
  <c r="BC61" i="3"/>
  <c r="BD142" i="3"/>
  <c r="CE142" i="3" s="1"/>
  <c r="A142" i="3" s="1"/>
  <c r="CF142" i="3" s="1"/>
  <c r="CH142" i="3" s="1"/>
  <c r="BS55" i="3"/>
  <c r="AS41" i="3"/>
  <c r="AD66" i="3"/>
  <c r="BR169" i="3"/>
  <c r="AK13" i="2"/>
  <c r="Q14" i="2"/>
  <c r="BC24" i="3"/>
  <c r="AG21" i="2"/>
  <c r="BS169" i="3"/>
  <c r="BR72" i="3"/>
  <c r="BQ100" i="3"/>
  <c r="BR136" i="3"/>
  <c r="CD185" i="3"/>
  <c r="CE185" i="3" s="1"/>
  <c r="A185" i="3" s="1"/>
  <c r="CF185" i="3" s="1"/>
  <c r="CG185" i="3" s="1"/>
  <c r="AS155" i="3"/>
  <c r="BT95" i="3"/>
  <c r="BT9" i="3"/>
  <c r="BR100" i="3"/>
  <c r="CD41" i="3"/>
  <c r="BT72" i="3"/>
  <c r="AS113" i="3"/>
  <c r="BD100" i="3"/>
  <c r="AI25" i="2"/>
  <c r="BC207" i="3"/>
  <c r="BC169" i="3"/>
  <c r="BC100" i="3"/>
  <c r="AS44" i="3"/>
  <c r="BQ182" i="3"/>
  <c r="BS182" i="3"/>
  <c r="BT169" i="3"/>
  <c r="BC95" i="3"/>
  <c r="CE95" i="3" s="1"/>
  <c r="A95" i="3" s="1"/>
  <c r="CF95" i="3" s="1"/>
  <c r="AR11" i="2"/>
  <c r="AD81" i="3"/>
  <c r="BQ55" i="3"/>
  <c r="BD49" i="3"/>
  <c r="J19" i="2"/>
  <c r="AA21" i="2"/>
  <c r="AC26" i="2"/>
  <c r="BD207" i="3"/>
  <c r="BQ178" i="3"/>
  <c r="BR18" i="3"/>
  <c r="BS100" i="3"/>
  <c r="CE60" i="3"/>
  <c r="A60" i="3" s="1"/>
  <c r="CF60" i="3" s="1"/>
  <c r="CG60" i="3" s="1"/>
  <c r="CE52" i="3"/>
  <c r="A52" i="3" s="1"/>
  <c r="CF52" i="3" s="1"/>
  <c r="CH52" i="3" s="1"/>
  <c r="CE17" i="3"/>
  <c r="A17" i="3" s="1"/>
  <c r="CF17" i="3" s="1"/>
  <c r="CH17" i="3" s="1"/>
  <c r="BD110" i="3"/>
  <c r="BT14" i="3"/>
  <c r="AD135" i="3"/>
  <c r="V6" i="2"/>
  <c r="AR22" i="2"/>
  <c r="BQ9" i="3"/>
  <c r="BC9" i="3"/>
  <c r="AS60" i="3"/>
  <c r="J9" i="2"/>
  <c r="U29" i="2"/>
  <c r="BT186" i="3"/>
  <c r="AG9" i="2"/>
  <c r="AI32" i="2"/>
  <c r="BQ186" i="3"/>
  <c r="BD186" i="3"/>
  <c r="BT204" i="3"/>
  <c r="BQ204" i="3"/>
  <c r="BS186" i="3"/>
  <c r="S11" i="2"/>
  <c r="AR37" i="2"/>
  <c r="BD204" i="3"/>
  <c r="BC144" i="3"/>
  <c r="CD61" i="3"/>
  <c r="BS9" i="3"/>
  <c r="BS144" i="3"/>
  <c r="BQ110" i="3"/>
  <c r="BT166" i="3"/>
  <c r="V4" i="2"/>
  <c r="N17" i="2"/>
  <c r="BT110" i="3"/>
  <c r="BC124" i="3"/>
  <c r="AS103" i="3"/>
  <c r="AG4" i="2"/>
  <c r="AR6" i="2"/>
  <c r="AF9" i="2"/>
  <c r="X11" i="2"/>
  <c r="U15" i="2"/>
  <c r="AA18" i="2"/>
  <c r="AJ22" i="2"/>
  <c r="X28" i="2"/>
  <c r="AR36" i="2"/>
  <c r="AA44" i="2"/>
  <c r="BT144" i="3"/>
  <c r="BS33" i="3"/>
  <c r="BQ33" i="3"/>
  <c r="AS52" i="3"/>
  <c r="AS135" i="3"/>
  <c r="L5" i="2"/>
  <c r="AA7" i="2"/>
  <c r="K10" i="2"/>
  <c r="X12" i="2"/>
  <c r="AE15" i="2"/>
  <c r="AD19" i="2"/>
  <c r="U23" i="2"/>
  <c r="X29" i="2"/>
  <c r="AJ38" i="2"/>
  <c r="W46" i="2"/>
  <c r="AD198" i="3"/>
  <c r="BD144" i="3"/>
  <c r="AD8" i="3"/>
  <c r="J10" i="2"/>
  <c r="W29" i="2"/>
  <c r="L10" i="2"/>
  <c r="AR38" i="2"/>
  <c r="V12" i="2"/>
  <c r="S23" i="2"/>
  <c r="AA12" i="2"/>
  <c r="V23" i="2"/>
  <c r="P47" i="2"/>
  <c r="AA5" i="2"/>
  <c r="AR7" i="2"/>
  <c r="O10" i="2"/>
  <c r="AB12" i="2"/>
  <c r="AC16" i="2"/>
  <c r="AJ19" i="2"/>
  <c r="AC24" i="2"/>
  <c r="V30" i="2"/>
  <c r="AF39" i="2"/>
  <c r="AR47" i="2"/>
  <c r="BC80" i="3"/>
  <c r="BR144" i="3"/>
  <c r="AS8" i="3"/>
  <c r="V7" i="2"/>
  <c r="N5" i="2"/>
  <c r="J16" i="2"/>
  <c r="AE19" i="2"/>
  <c r="R30" i="2"/>
  <c r="J4" i="2"/>
  <c r="AB5" i="2"/>
  <c r="T8" i="2"/>
  <c r="P10" i="2"/>
  <c r="P13" i="2"/>
  <c r="AF16" i="2"/>
  <c r="AK19" i="2"/>
  <c r="AD24" i="2"/>
  <c r="W30" i="2"/>
  <c r="P40" i="2"/>
  <c r="AG48" i="2"/>
  <c r="BC86" i="3"/>
  <c r="CE86" i="3" s="1"/>
  <c r="A86" i="3" s="1"/>
  <c r="CF86" i="3" s="1"/>
  <c r="CD198" i="3"/>
  <c r="AD127" i="3"/>
  <c r="K5" i="2"/>
  <c r="AC15" i="2"/>
  <c r="T46" i="2"/>
  <c r="AD5" i="2"/>
  <c r="R40" i="2"/>
  <c r="BR86" i="3"/>
  <c r="AD6" i="3"/>
  <c r="K4" i="2"/>
  <c r="S10" i="2"/>
  <c r="AG16" i="2"/>
  <c r="AE24" i="2"/>
  <c r="N4" i="2"/>
  <c r="AE5" i="2"/>
  <c r="AB8" i="2"/>
  <c r="AE10" i="2"/>
  <c r="AH13" i="2"/>
  <c r="J17" i="2"/>
  <c r="U20" i="2"/>
  <c r="N25" i="2"/>
  <c r="L32" i="2"/>
  <c r="S40" i="2"/>
  <c r="AI48" i="2"/>
  <c r="CD144" i="3"/>
  <c r="BQ29" i="3"/>
  <c r="BQ166" i="3"/>
  <c r="AD30" i="3"/>
  <c r="K19" i="2"/>
  <c r="AI38" i="2"/>
  <c r="AC7" i="2"/>
  <c r="AA8" i="2"/>
  <c r="AF13" i="2"/>
  <c r="Q20" i="2"/>
  <c r="S31" i="2"/>
  <c r="AH48" i="2"/>
  <c r="O4" i="2"/>
  <c r="J6" i="2"/>
  <c r="AC8" i="2"/>
  <c r="AF10" i="2"/>
  <c r="AJ13" i="2"/>
  <c r="K17" i="2"/>
  <c r="AR20" i="2"/>
  <c r="P25" i="2"/>
  <c r="AH32" i="2"/>
  <c r="K41" i="2"/>
  <c r="AD49" i="2"/>
  <c r="BR198" i="3"/>
  <c r="AD52" i="3"/>
  <c r="AB33" i="2"/>
  <c r="BR80" i="3"/>
  <c r="T11" i="2"/>
  <c r="L22" i="2"/>
  <c r="AC4" i="2"/>
  <c r="X43" i="2"/>
  <c r="AB4" i="2"/>
  <c r="K9" i="2"/>
  <c r="O17" i="2"/>
  <c r="AE42" i="2"/>
  <c r="X6" i="2"/>
  <c r="U11" i="2"/>
  <c r="AH17" i="2"/>
  <c r="AA27" i="2"/>
  <c r="AD33" i="2"/>
  <c r="AD4" i="2"/>
  <c r="AA6" i="2"/>
  <c r="AC9" i="2"/>
  <c r="V11" i="2"/>
  <c r="U14" i="2"/>
  <c r="V18" i="2"/>
  <c r="O22" i="2"/>
  <c r="AB27" i="2"/>
  <c r="AE33" i="2"/>
  <c r="AD43" i="2"/>
  <c r="BT122" i="3"/>
  <c r="BC204" i="3"/>
  <c r="BS13" i="3"/>
  <c r="CD6" i="3"/>
  <c r="BD8" i="3"/>
  <c r="BD198" i="3"/>
  <c r="BQ95" i="3"/>
  <c r="W6" i="2"/>
  <c r="R14" i="2"/>
  <c r="AF26" i="2"/>
  <c r="AB9" i="2"/>
  <c r="S14" i="2"/>
  <c r="N22" i="2"/>
  <c r="BS6" i="3"/>
  <c r="CD116" i="3"/>
  <c r="CE116" i="3" s="1"/>
  <c r="A116" i="3" s="1"/>
  <c r="CF116" i="3" s="1"/>
  <c r="CH116" i="3" s="1"/>
  <c r="AE4" i="2"/>
  <c r="AC6" i="2"/>
  <c r="AE9" i="2"/>
  <c r="W11" i="2"/>
  <c r="V14" i="2"/>
  <c r="X18" i="2"/>
  <c r="AI22" i="2"/>
  <c r="AC27" i="2"/>
  <c r="AF33" i="2"/>
  <c r="W44" i="2"/>
  <c r="BS204" i="3"/>
  <c r="BC71" i="3"/>
  <c r="AS182" i="3"/>
  <c r="BC186" i="3"/>
  <c r="BR95" i="3"/>
  <c r="BD131" i="3"/>
  <c r="BD71" i="3"/>
  <c r="BQ18" i="3"/>
  <c r="BQ124" i="3"/>
  <c r="BQ80" i="3"/>
  <c r="AD176" i="3"/>
  <c r="BS183" i="3"/>
  <c r="BR42" i="3"/>
  <c r="AD161" i="3"/>
  <c r="BQ24" i="3"/>
  <c r="BD183" i="3"/>
  <c r="CE183" i="3" s="1"/>
  <c r="A183" i="3" s="1"/>
  <c r="CF183" i="3" s="1"/>
  <c r="BD168" i="3"/>
  <c r="BR71" i="3"/>
  <c r="BD81" i="3"/>
  <c r="BR50" i="3"/>
  <c r="AD175" i="3"/>
  <c r="BT183" i="3"/>
  <c r="BR135" i="3"/>
  <c r="BQ168" i="3"/>
  <c r="BS42" i="3"/>
  <c r="BC31" i="3"/>
  <c r="BS76" i="3"/>
  <c r="BS31" i="3"/>
  <c r="AD18" i="3"/>
  <c r="BT50" i="3"/>
  <c r="AD101" i="3"/>
  <c r="BC14" i="3"/>
  <c r="BQ71" i="3"/>
  <c r="AS176" i="3"/>
  <c r="CD103" i="3"/>
  <c r="CE103" i="3" s="1"/>
  <c r="A103" i="3" s="1"/>
  <c r="CF103" i="3" s="1"/>
  <c r="CH103" i="3" s="1"/>
  <c r="BT20" i="3"/>
  <c r="BT49" i="3"/>
  <c r="BD31" i="3"/>
  <c r="BD50" i="3"/>
  <c r="CD161" i="3"/>
  <c r="CE161" i="3" s="1"/>
  <c r="A161" i="3" s="1"/>
  <c r="CF161" i="3" s="1"/>
  <c r="CG161" i="3" s="1"/>
  <c r="BC131" i="3"/>
  <c r="BC20" i="3"/>
  <c r="CD197" i="3"/>
  <c r="CE197" i="3" s="1"/>
  <c r="A197" i="3" s="1"/>
  <c r="CF197" i="3" s="1"/>
  <c r="CH197" i="3" s="1"/>
  <c r="BS50" i="3"/>
  <c r="AD130" i="3"/>
  <c r="AD197" i="3"/>
  <c r="AD116" i="3"/>
  <c r="BD124" i="3"/>
  <c r="BQ183" i="3"/>
  <c r="BD157" i="3"/>
  <c r="BD33" i="3"/>
  <c r="CE33" i="3" s="1"/>
  <c r="A33" i="3" s="1"/>
  <c r="CF33" i="3" s="1"/>
  <c r="AD60" i="3"/>
  <c r="BR8" i="3"/>
  <c r="BQ117" i="3"/>
  <c r="AD185" i="3"/>
  <c r="BC50" i="3"/>
  <c r="CD120" i="3"/>
  <c r="CE120" i="3" s="1"/>
  <c r="A120" i="3" s="1"/>
  <c r="CF120" i="3" s="1"/>
  <c r="CG120" i="3" s="1"/>
  <c r="BS135" i="3"/>
  <c r="BT157" i="3"/>
  <c r="BS142" i="3"/>
  <c r="BR6" i="3"/>
  <c r="BC157" i="3"/>
  <c r="BC72" i="3"/>
  <c r="CE72" i="3" s="1"/>
  <c r="A72" i="3" s="1"/>
  <c r="CF72" i="3" s="1"/>
  <c r="AS30" i="3"/>
  <c r="BQ142" i="3"/>
  <c r="BQ135" i="3"/>
  <c r="AD44" i="3"/>
  <c r="BQ6" i="3"/>
  <c r="AC19" i="2"/>
  <c r="R23" i="2"/>
  <c r="T29" i="2"/>
  <c r="P34" i="2"/>
  <c r="V44" i="2"/>
  <c r="BS157" i="3"/>
  <c r="BT8" i="3"/>
  <c r="BS95" i="3"/>
  <c r="BD135" i="3"/>
  <c r="BR140" i="3"/>
  <c r="AS61" i="3"/>
  <c r="AD140" i="3"/>
  <c r="BC76" i="3"/>
  <c r="CE76" i="3" s="1"/>
  <c r="A76" i="3" s="1"/>
  <c r="CF76" i="3" s="1"/>
  <c r="BD24" i="3"/>
  <c r="CD175" i="3"/>
  <c r="CE175" i="3" s="1"/>
  <c r="A175" i="3" s="1"/>
  <c r="CF175" i="3" s="1"/>
  <c r="CH175" i="3" s="1"/>
  <c r="Q22" i="2"/>
  <c r="AE26" i="2"/>
  <c r="AG32" i="2"/>
  <c r="V39" i="2"/>
  <c r="U45" i="2"/>
  <c r="AD98" i="3"/>
  <c r="BC44" i="3"/>
  <c r="BR117" i="3"/>
  <c r="AD170" i="3"/>
  <c r="BT6" i="3"/>
  <c r="BS132" i="3"/>
  <c r="BS24" i="3"/>
  <c r="AC33" i="2"/>
  <c r="AD40" i="2"/>
  <c r="Q47" i="2"/>
  <c r="BC6" i="3"/>
  <c r="BS29" i="3"/>
  <c r="BT140" i="3"/>
  <c r="BT33" i="3"/>
  <c r="AS86" i="3"/>
  <c r="T14" i="2"/>
  <c r="P17" i="2"/>
  <c r="AF21" i="2"/>
  <c r="L25" i="2"/>
  <c r="S30" i="2"/>
  <c r="AK37" i="2"/>
  <c r="AB43" i="2"/>
  <c r="AE49" i="2"/>
  <c r="AD144" i="3"/>
  <c r="BT168" i="3"/>
  <c r="BC29" i="3"/>
  <c r="BR24" i="3"/>
  <c r="BC177" i="3"/>
  <c r="BC135" i="3"/>
  <c r="BS117" i="3"/>
  <c r="BD94" i="3"/>
  <c r="AS96" i="3"/>
  <c r="BR182" i="3"/>
  <c r="BT94" i="3"/>
  <c r="BD14" i="3"/>
  <c r="BQ4" i="3"/>
  <c r="BC70" i="3"/>
  <c r="BR35" i="3"/>
  <c r="BT42" i="3"/>
  <c r="BQ131" i="3"/>
  <c r="AD4" i="3"/>
  <c r="AF4" i="2"/>
  <c r="AB6" i="2"/>
  <c r="L9" i="2"/>
  <c r="AR10" i="2"/>
  <c r="AI13" i="2"/>
  <c r="AD16" i="2"/>
  <c r="AB19" i="2"/>
  <c r="P22" i="2"/>
  <c r="Q25" i="2"/>
  <c r="T30" i="2"/>
  <c r="K35" i="2"/>
  <c r="O41" i="2"/>
  <c r="R47" i="2"/>
  <c r="BC168" i="3"/>
  <c r="BQ14" i="3"/>
  <c r="BR79" i="3"/>
  <c r="BD13" i="3"/>
  <c r="CD18" i="3"/>
  <c r="AD75" i="3"/>
  <c r="BT131" i="3"/>
  <c r="AD31" i="3"/>
  <c r="BS130" i="3"/>
  <c r="BS143" i="3"/>
  <c r="BD153" i="3"/>
  <c r="AD162" i="3"/>
  <c r="BQ44" i="3"/>
  <c r="BD147" i="3"/>
  <c r="BD26" i="3"/>
  <c r="BD42" i="3"/>
  <c r="CE42" i="3" s="1"/>
  <c r="A42" i="3" s="1"/>
  <c r="CF42" i="3" s="1"/>
  <c r="BQ42" i="3"/>
  <c r="BC121" i="3"/>
  <c r="AD96" i="3"/>
  <c r="AS162" i="3"/>
  <c r="BD143" i="3"/>
  <c r="BC153" i="3"/>
  <c r="BQ89" i="3"/>
  <c r="AD120" i="3"/>
  <c r="AS31" i="3"/>
  <c r="BQ94" i="3"/>
  <c r="BQ153" i="3"/>
  <c r="BS153" i="3"/>
  <c r="BC75" i="3"/>
  <c r="BS75" i="3"/>
  <c r="BC143" i="3"/>
  <c r="CD98" i="3"/>
  <c r="BT153" i="3"/>
  <c r="BS44" i="3"/>
  <c r="BS26" i="3"/>
  <c r="CD29" i="3"/>
  <c r="BT89" i="3"/>
  <c r="BR147" i="3"/>
  <c r="BR130" i="3"/>
  <c r="BD182" i="3"/>
  <c r="CE182" i="3" s="1"/>
  <c r="A182" i="3" s="1"/>
  <c r="CF182" i="3" s="1"/>
  <c r="CH182" i="3" s="1"/>
  <c r="AS196" i="3"/>
  <c r="BT182" i="3"/>
  <c r="BT143" i="3"/>
  <c r="BR143" i="3"/>
  <c r="BC89" i="3"/>
  <c r="CE89" i="3" s="1"/>
  <c r="A89" i="3" s="1"/>
  <c r="CF89" i="3" s="1"/>
  <c r="BD117" i="3"/>
  <c r="CE117" i="3" s="1"/>
  <c r="A117" i="3" s="1"/>
  <c r="CF117" i="3" s="1"/>
  <c r="BR168" i="3"/>
  <c r="AS4" i="3"/>
  <c r="BT117" i="3"/>
  <c r="BS89" i="3"/>
  <c r="CD196" i="3"/>
  <c r="CE196" i="3" s="1"/>
  <c r="A196" i="3" s="1"/>
  <c r="CF196" i="3" s="1"/>
  <c r="CG196" i="3" s="1"/>
  <c r="BR21" i="3"/>
  <c r="BD80" i="3"/>
  <c r="BS4" i="3"/>
  <c r="AD86" i="3"/>
  <c r="BS147" i="3"/>
  <c r="BQ72" i="3"/>
  <c r="AD21" i="3"/>
  <c r="BR183" i="3"/>
  <c r="BD44" i="3"/>
  <c r="BR26" i="3"/>
  <c r="W8" i="2"/>
  <c r="N10" i="2"/>
  <c r="W12" i="2"/>
  <c r="AR14" i="2"/>
  <c r="AG17" i="2"/>
  <c r="X21" i="2"/>
  <c r="AA24" i="2"/>
  <c r="AA28" i="2"/>
  <c r="R33" i="2"/>
  <c r="AJ39" i="2"/>
  <c r="AB44" i="2"/>
  <c r="BS80" i="3"/>
  <c r="BT101" i="3"/>
  <c r="BS72" i="3"/>
  <c r="BT4" i="3"/>
  <c r="CD94" i="3"/>
  <c r="CD101" i="3"/>
  <c r="BD130" i="3"/>
  <c r="BS121" i="3"/>
  <c r="BC110" i="3"/>
  <c r="BD132" i="3"/>
  <c r="BT150" i="3"/>
  <c r="BQ91" i="3"/>
  <c r="AD24" i="3"/>
  <c r="BT91" i="3"/>
  <c r="BR110" i="3"/>
  <c r="BC132" i="3"/>
  <c r="BS61" i="3"/>
  <c r="BC8" i="3"/>
  <c r="BC21" i="3"/>
  <c r="BC201" i="3"/>
  <c r="BR91" i="3"/>
  <c r="BS64" i="3"/>
  <c r="BT130" i="3"/>
  <c r="AS147" i="3"/>
  <c r="AS21" i="3"/>
  <c r="BQ121" i="3"/>
  <c r="BD121" i="3"/>
  <c r="BT132" i="3"/>
  <c r="AD29" i="3"/>
  <c r="BQ132" i="3"/>
  <c r="BS98" i="3"/>
  <c r="BQ76" i="3"/>
  <c r="BC172" i="3"/>
  <c r="BD79" i="3"/>
  <c r="AD182" i="3"/>
  <c r="AD94" i="3"/>
  <c r="AS110" i="3"/>
  <c r="AS172" i="3"/>
  <c r="BT121" i="3"/>
  <c r="AS130" i="3"/>
  <c r="CD75" i="3"/>
  <c r="BS91" i="3"/>
  <c r="AD121" i="3"/>
  <c r="AJ48" i="2"/>
  <c r="BQ201" i="3"/>
  <c r="BR172" i="3"/>
  <c r="BC64" i="3"/>
  <c r="BS165" i="3"/>
  <c r="BC147" i="3"/>
  <c r="BC98" i="3"/>
  <c r="BS172" i="3"/>
  <c r="BR162" i="3"/>
  <c r="BR76" i="3"/>
  <c r="BC130" i="3"/>
  <c r="CD111" i="3"/>
  <c r="CE111" i="3" s="1"/>
  <c r="A111" i="3" s="1"/>
  <c r="CF111" i="3" s="1"/>
  <c r="CH111" i="3" s="1"/>
  <c r="BT75" i="3"/>
  <c r="BQ75" i="3"/>
  <c r="BD75" i="3"/>
  <c r="BD201" i="3"/>
  <c r="BT86" i="3"/>
  <c r="BD74" i="3"/>
  <c r="AD177" i="3"/>
  <c r="BD98" i="3"/>
  <c r="BT172" i="3"/>
  <c r="CD177" i="3"/>
  <c r="CD24" i="3"/>
  <c r="BR81" i="3"/>
  <c r="BQ81" i="3"/>
  <c r="BC66" i="3"/>
  <c r="BD66" i="3"/>
  <c r="BD64" i="3"/>
  <c r="AS121" i="3"/>
  <c r="AS44" i="2"/>
  <c r="BQ21" i="3"/>
  <c r="BQ98" i="3"/>
  <c r="BR170" i="3"/>
  <c r="BD172" i="3"/>
  <c r="BS101" i="3"/>
  <c r="BC150" i="3"/>
  <c r="BD162" i="3"/>
  <c r="AS8" i="2"/>
  <c r="BT201" i="3"/>
  <c r="BS86" i="3"/>
  <c r="L4" i="2"/>
  <c r="X5" i="2"/>
  <c r="U7" i="2"/>
  <c r="AA9" i="2"/>
  <c r="AG10" i="2"/>
  <c r="O13" i="2"/>
  <c r="V15" i="2"/>
  <c r="AF17" i="2"/>
  <c r="T20" i="2"/>
  <c r="Q23" i="2"/>
  <c r="AD26" i="2"/>
  <c r="U30" i="2"/>
  <c r="O34" i="2"/>
  <c r="T40" i="2"/>
  <c r="T45" i="2"/>
  <c r="N50" i="2"/>
  <c r="BQ162" i="3"/>
  <c r="BR64" i="3"/>
  <c r="BQ86" i="3"/>
  <c r="BT29" i="3"/>
  <c r="BT170" i="3"/>
  <c r="BS21" i="3"/>
  <c r="BQ64" i="3"/>
  <c r="CD79" i="3"/>
  <c r="AD111" i="3"/>
  <c r="BR101" i="3"/>
  <c r="AD79" i="3"/>
  <c r="AS207" i="3"/>
  <c r="AD207" i="3"/>
  <c r="BQ177" i="3"/>
  <c r="BC162" i="3"/>
  <c r="BT79" i="3"/>
  <c r="BS170" i="3"/>
  <c r="BS198" i="3"/>
  <c r="BT61" i="3"/>
  <c r="BS81" i="3"/>
  <c r="AD172" i="3"/>
  <c r="BQ101" i="3"/>
  <c r="BT66" i="3"/>
  <c r="BC91" i="3"/>
  <c r="CE91" i="3" s="1"/>
  <c r="A91" i="3" s="1"/>
  <c r="CF91" i="3" s="1"/>
  <c r="CG91" i="3" s="1"/>
  <c r="AS170" i="3"/>
  <c r="BR4" i="3"/>
  <c r="BR31" i="3"/>
  <c r="BQ31" i="3"/>
  <c r="BC79" i="3"/>
  <c r="BQ170" i="3"/>
  <c r="CD147" i="3"/>
  <c r="BC101" i="3"/>
  <c r="BC170" i="3"/>
  <c r="CE170" i="3" s="1"/>
  <c r="A170" i="3" s="1"/>
  <c r="CF170" i="3" s="1"/>
  <c r="CH170" i="3" s="1"/>
  <c r="P4" i="2"/>
  <c r="AC5" i="2"/>
  <c r="AB7" i="2"/>
  <c r="AD9" i="2"/>
  <c r="Q11" i="2"/>
  <c r="AG13" i="2"/>
  <c r="AD15" i="2"/>
  <c r="U18" i="2"/>
  <c r="W21" i="2"/>
  <c r="T23" i="2"/>
  <c r="X27" i="2"/>
  <c r="Q31" i="2"/>
  <c r="L35" i="2"/>
  <c r="L41" i="2"/>
  <c r="X45" i="2"/>
  <c r="BS177" i="3"/>
  <c r="BS162" i="3"/>
  <c r="BQ79" i="3"/>
  <c r="BT198" i="3"/>
  <c r="BR13" i="3"/>
  <c r="BC81" i="3"/>
  <c r="BQ147" i="3"/>
  <c r="BR61" i="3"/>
  <c r="BT177" i="3"/>
  <c r="BR94" i="3"/>
  <c r="BS94" i="3"/>
  <c r="AS38" i="2"/>
  <c r="AC42" i="2"/>
  <c r="V45" i="2"/>
  <c r="AK48" i="2"/>
  <c r="K16" i="2"/>
  <c r="AI17" i="2"/>
  <c r="R20" i="2"/>
  <c r="R22" i="2"/>
  <c r="AF24" i="2"/>
  <c r="AD27" i="2"/>
  <c r="O31" i="2"/>
  <c r="L34" i="2"/>
  <c r="AG39" i="2"/>
  <c r="AF42" i="2"/>
  <c r="R46" i="2"/>
  <c r="K50" i="2"/>
  <c r="AS30" i="2"/>
  <c r="AB16" i="2"/>
  <c r="AS17" i="2"/>
  <c r="S20" i="2"/>
  <c r="AH22" i="2"/>
  <c r="AG24" i="2"/>
  <c r="V28" i="2"/>
  <c r="P31" i="2"/>
  <c r="N34" i="2"/>
  <c r="AH39" i="2"/>
  <c r="AG42" i="2"/>
  <c r="S46" i="2"/>
  <c r="L50" i="2"/>
  <c r="AE16" i="2"/>
  <c r="W18" i="2"/>
  <c r="V20" i="2"/>
  <c r="AK22" i="2"/>
  <c r="O25" i="2"/>
  <c r="AB28" i="2"/>
  <c r="AR31" i="2"/>
  <c r="J35" i="2"/>
  <c r="Q40" i="2"/>
  <c r="AC43" i="2"/>
  <c r="O47" i="2"/>
  <c r="P50" i="2"/>
  <c r="AS10" i="2"/>
  <c r="AS16" i="2"/>
  <c r="AS28" i="2"/>
  <c r="AS5" i="2"/>
  <c r="BP3" i="3"/>
  <c r="AS20" i="2"/>
  <c r="AS9" i="2"/>
  <c r="AS23" i="2"/>
  <c r="AS36" i="2"/>
  <c r="AS26" i="2"/>
  <c r="AS32" i="2"/>
  <c r="AS40" i="2"/>
  <c r="AS4" i="2"/>
  <c r="AS13" i="2"/>
  <c r="AS47" i="2"/>
  <c r="AD200" i="3"/>
  <c r="CE200" i="3"/>
  <c r="A200" i="3" s="1"/>
  <c r="CF200" i="3" s="1"/>
  <c r="AS200" i="3"/>
  <c r="AS191" i="3"/>
  <c r="AD191" i="3"/>
  <c r="CD200" i="3"/>
  <c r="AS192" i="3"/>
  <c r="AD192" i="3"/>
  <c r="AS193" i="3"/>
  <c r="AD193" i="3"/>
  <c r="CE203" i="3"/>
  <c r="A203" i="3" s="1"/>
  <c r="CF203" i="3" s="1"/>
  <c r="AS203" i="3"/>
  <c r="AD203" i="3"/>
  <c r="AD189" i="3"/>
  <c r="AS189" i="3"/>
  <c r="BR201" i="3"/>
  <c r="AS195" i="3"/>
  <c r="AD195" i="3"/>
  <c r="AD205" i="3"/>
  <c r="AS205" i="3"/>
  <c r="AD188" i="3"/>
  <c r="AS188" i="3"/>
  <c r="BQ158" i="3"/>
  <c r="BS122" i="3"/>
  <c r="BS134" i="3"/>
  <c r="AS109" i="3"/>
  <c r="AD109" i="3"/>
  <c r="AS114" i="3"/>
  <c r="AD114" i="3"/>
  <c r="BQ74" i="3"/>
  <c r="AD99" i="3"/>
  <c r="AS99" i="3"/>
  <c r="CD159" i="3"/>
  <c r="AS159" i="3"/>
  <c r="AD159" i="3"/>
  <c r="AS167" i="3"/>
  <c r="AD167" i="3"/>
  <c r="CD152" i="3"/>
  <c r="AS152" i="3"/>
  <c r="AD152" i="3"/>
  <c r="BD165" i="3"/>
  <c r="BQ107" i="3"/>
  <c r="AS84" i="3"/>
  <c r="AD84" i="3"/>
  <c r="BR158" i="3"/>
  <c r="BT107" i="3"/>
  <c r="BT138" i="3"/>
  <c r="BR84" i="3"/>
  <c r="BC152" i="3"/>
  <c r="BT152" i="3"/>
  <c r="BT106" i="3"/>
  <c r="CD107" i="3"/>
  <c r="BT84" i="3"/>
  <c r="BS107" i="3"/>
  <c r="AD149" i="3"/>
  <c r="AS149" i="3"/>
  <c r="AS150" i="3"/>
  <c r="AD150" i="3"/>
  <c r="BS158" i="3"/>
  <c r="BT134" i="3"/>
  <c r="BQ152" i="3"/>
  <c r="BQ106" i="3"/>
  <c r="BD107" i="3"/>
  <c r="AS154" i="3"/>
  <c r="AD154" i="3"/>
  <c r="AS74" i="3"/>
  <c r="AD74" i="3"/>
  <c r="AS122" i="3"/>
  <c r="AD122" i="3"/>
  <c r="AS107" i="3"/>
  <c r="AD107" i="3"/>
  <c r="BD158" i="3"/>
  <c r="CE158" i="3" s="1"/>
  <c r="A158" i="3" s="1"/>
  <c r="CF158" i="3" s="1"/>
  <c r="BQ134" i="3"/>
  <c r="AD69" i="3"/>
  <c r="CE69" i="3"/>
  <c r="A69" i="3" s="1"/>
  <c r="CF69" i="3" s="1"/>
  <c r="AS69" i="3"/>
  <c r="BT158" i="3"/>
  <c r="BC134" i="3"/>
  <c r="AS173" i="3"/>
  <c r="AD173" i="3"/>
  <c r="CD74" i="3"/>
  <c r="BT165" i="3"/>
  <c r="BC122" i="3"/>
  <c r="BD152" i="3"/>
  <c r="BC106" i="3"/>
  <c r="AS126" i="3"/>
  <c r="AD126" i="3"/>
  <c r="BC107" i="3"/>
  <c r="BS159" i="3"/>
  <c r="AS153" i="3"/>
  <c r="AD153" i="3"/>
  <c r="AS91" i="3"/>
  <c r="AD91" i="3"/>
  <c r="AS174" i="3"/>
  <c r="AD174" i="3"/>
  <c r="BC159" i="3"/>
  <c r="BS138" i="3"/>
  <c r="BR150" i="3"/>
  <c r="BD134" i="3"/>
  <c r="BD84" i="3"/>
  <c r="BC84" i="3"/>
  <c r="AS93" i="3"/>
  <c r="AD93" i="3"/>
  <c r="BD150" i="3"/>
  <c r="BR122" i="3"/>
  <c r="BS106" i="3"/>
  <c r="BS84" i="3"/>
  <c r="AS166" i="3"/>
  <c r="AD166" i="3"/>
  <c r="BD159" i="3"/>
  <c r="BC138" i="3"/>
  <c r="CE138" i="3" s="1"/>
  <c r="A138" i="3" s="1"/>
  <c r="CF138" i="3" s="1"/>
  <c r="CG138" i="3" s="1"/>
  <c r="CD150" i="3"/>
  <c r="CD153" i="3"/>
  <c r="BT74" i="3"/>
  <c r="AS164" i="3"/>
  <c r="AD164" i="3"/>
  <c r="AS124" i="3"/>
  <c r="AD124" i="3"/>
  <c r="BS166" i="3"/>
  <c r="BC166" i="3"/>
  <c r="CE166" i="3" s="1"/>
  <c r="A166" i="3" s="1"/>
  <c r="CF166" i="3" s="1"/>
  <c r="AS168" i="3"/>
  <c r="AD168" i="3"/>
  <c r="AS138" i="3"/>
  <c r="AD138" i="3"/>
  <c r="BD122" i="3"/>
  <c r="AD118" i="3"/>
  <c r="AS118" i="3"/>
  <c r="AS85" i="3"/>
  <c r="AD85" i="3"/>
  <c r="BC165" i="3"/>
  <c r="AD129" i="3"/>
  <c r="AS129" i="3"/>
  <c r="BQ165" i="3"/>
  <c r="AS139" i="3"/>
  <c r="AD139" i="3"/>
  <c r="AS83" i="3"/>
  <c r="AD83" i="3"/>
  <c r="BR159" i="3"/>
  <c r="AD112" i="3"/>
  <c r="AS112" i="3"/>
  <c r="BQ159" i="3"/>
  <c r="BQ138" i="3"/>
  <c r="CD149" i="3"/>
  <c r="CE149" i="3" s="1"/>
  <c r="A149" i="3" s="1"/>
  <c r="CF149" i="3" s="1"/>
  <c r="BC74" i="3"/>
  <c r="AS90" i="3"/>
  <c r="AD90" i="3"/>
  <c r="BQ150" i="3"/>
  <c r="BT76" i="3"/>
  <c r="AS76" i="3"/>
  <c r="AD76" i="3"/>
  <c r="CD106" i="3"/>
  <c r="AS106" i="3"/>
  <c r="AD106" i="3"/>
  <c r="CE68" i="3"/>
  <c r="A68" i="3" s="1"/>
  <c r="CF68" i="3" s="1"/>
  <c r="AD68" i="3"/>
  <c r="AS68" i="3"/>
  <c r="AD63" i="3"/>
  <c r="AS63" i="3"/>
  <c r="AS65" i="3"/>
  <c r="AD65" i="3"/>
  <c r="AS59" i="3"/>
  <c r="AD59" i="3"/>
  <c r="CD51" i="3"/>
  <c r="CE51" i="3" s="1"/>
  <c r="A51" i="3" s="1"/>
  <c r="CF51" i="3" s="1"/>
  <c r="AS51" i="3"/>
  <c r="AD51" i="3"/>
  <c r="AD53" i="3"/>
  <c r="AS53" i="3"/>
  <c r="AS58" i="3"/>
  <c r="AD58" i="3"/>
  <c r="AS56" i="3"/>
  <c r="AD56" i="3"/>
  <c r="AS34" i="2"/>
  <c r="AS46" i="2"/>
  <c r="AS40" i="3"/>
  <c r="AD40" i="3"/>
  <c r="AD12" i="3"/>
  <c r="AS12" i="3"/>
  <c r="BT13" i="3"/>
  <c r="BC13" i="3"/>
  <c r="AS19" i="2"/>
  <c r="AS38" i="3"/>
  <c r="AD38" i="3"/>
  <c r="CD20" i="3"/>
  <c r="AD20" i="3"/>
  <c r="AS20" i="3"/>
  <c r="AS27" i="2"/>
  <c r="AS29" i="2"/>
  <c r="AS48" i="2"/>
  <c r="BC35" i="3"/>
  <c r="CD46" i="3"/>
  <c r="CE46" i="3" s="1"/>
  <c r="A46" i="3" s="1"/>
  <c r="CF46" i="3" s="1"/>
  <c r="AS46" i="3"/>
  <c r="AD46" i="3"/>
  <c r="BD20" i="3"/>
  <c r="BQ20" i="3"/>
  <c r="AS15" i="2"/>
  <c r="AD23" i="3"/>
  <c r="AS23" i="3"/>
  <c r="BT35" i="3"/>
  <c r="AS25" i="2"/>
  <c r="BH3" i="3"/>
  <c r="AS18" i="2"/>
  <c r="AS21" i="2"/>
  <c r="AS37" i="2"/>
  <c r="AS39" i="2"/>
  <c r="BD35" i="3"/>
  <c r="AS16" i="3"/>
  <c r="AD16" i="3"/>
  <c r="AS7" i="2"/>
  <c r="AS22" i="2"/>
  <c r="AD7" i="3"/>
  <c r="AS7" i="3"/>
  <c r="AS31" i="2"/>
  <c r="BK3" i="3"/>
  <c r="BQ35" i="3"/>
  <c r="AD26" i="3"/>
  <c r="AS26" i="3"/>
  <c r="AD34" i="3"/>
  <c r="AS34" i="3"/>
  <c r="AS45" i="3"/>
  <c r="AD45" i="3"/>
  <c r="AS41" i="2"/>
  <c r="H3" i="3"/>
  <c r="AS37" i="3"/>
  <c r="AD37" i="3"/>
  <c r="AS11" i="3"/>
  <c r="AD11" i="3"/>
  <c r="BQ26" i="3"/>
  <c r="AS25" i="3"/>
  <c r="AD25" i="3"/>
  <c r="AS11" i="2"/>
  <c r="AS14" i="2"/>
  <c r="AS24" i="2"/>
  <c r="AS35" i="2"/>
  <c r="AS43" i="2"/>
  <c r="AS27" i="3"/>
  <c r="AD27" i="3"/>
  <c r="AS42" i="2"/>
  <c r="AS12" i="2"/>
  <c r="AS6" i="2"/>
  <c r="AS33" i="2"/>
  <c r="AS45" i="2"/>
  <c r="AS49" i="2"/>
  <c r="AD47" i="3"/>
  <c r="AS47" i="3"/>
  <c r="BC26" i="3"/>
  <c r="AD5" i="3"/>
  <c r="AS5" i="3"/>
  <c r="BC99" i="3"/>
  <c r="BT99" i="3"/>
  <c r="BS99" i="3"/>
  <c r="BQ99" i="3"/>
  <c r="BD99" i="3"/>
  <c r="CD63" i="3"/>
  <c r="CD164" i="3"/>
  <c r="CD40" i="3"/>
  <c r="CD195" i="3"/>
  <c r="CE195" i="3" s="1"/>
  <c r="A195" i="3" s="1"/>
  <c r="CF195" i="3" s="1"/>
  <c r="BT63" i="3"/>
  <c r="BD63" i="3"/>
  <c r="BC63" i="3"/>
  <c r="BS63" i="3"/>
  <c r="BQ63" i="3"/>
  <c r="BT40" i="3"/>
  <c r="BD40" i="3"/>
  <c r="BC40" i="3"/>
  <c r="BS40" i="3"/>
  <c r="BQ40" i="3"/>
  <c r="BS83" i="3"/>
  <c r="BT83" i="3"/>
  <c r="BQ83" i="3"/>
  <c r="BD83" i="3"/>
  <c r="BC83" i="3"/>
  <c r="BS174" i="3"/>
  <c r="BC174" i="3"/>
  <c r="BT174" i="3"/>
  <c r="BD174" i="3"/>
  <c r="BQ174" i="3"/>
  <c r="CD7" i="3"/>
  <c r="CE7" i="3"/>
  <c r="A7" i="3" s="1"/>
  <c r="CF7" i="3" s="1"/>
  <c r="CD23" i="3"/>
  <c r="CD85" i="3"/>
  <c r="CD83" i="3"/>
  <c r="CD174" i="3"/>
  <c r="CD112" i="3"/>
  <c r="BT118" i="3"/>
  <c r="BD118" i="3"/>
  <c r="BC118" i="3"/>
  <c r="BS118" i="3"/>
  <c r="BQ118" i="3"/>
  <c r="BD23" i="3"/>
  <c r="BT23" i="3"/>
  <c r="BC23" i="3"/>
  <c r="BS23" i="3"/>
  <c r="BQ23" i="3"/>
  <c r="BD85" i="3"/>
  <c r="BS85" i="3"/>
  <c r="BC85" i="3"/>
  <c r="BQ85" i="3"/>
  <c r="BT85" i="3"/>
  <c r="BD109" i="3"/>
  <c r="BT109" i="3"/>
  <c r="BS109" i="3"/>
  <c r="BQ109" i="3"/>
  <c r="BC109" i="3"/>
  <c r="CD205" i="3"/>
  <c r="CD38" i="3"/>
  <c r="CE38" i="3" s="1"/>
  <c r="A38" i="3" s="1"/>
  <c r="CF38" i="3" s="1"/>
  <c r="BQ112" i="3"/>
  <c r="BD112" i="3"/>
  <c r="BT112" i="3"/>
  <c r="BS112" i="3"/>
  <c r="BC112" i="3"/>
  <c r="CD118" i="3"/>
  <c r="CD109" i="3"/>
  <c r="BT164" i="3"/>
  <c r="BD164" i="3"/>
  <c r="BC164" i="3"/>
  <c r="BQ164" i="3"/>
  <c r="BS164" i="3"/>
  <c r="BQ191" i="3"/>
  <c r="BS191" i="3"/>
  <c r="BC191" i="3"/>
  <c r="BT191" i="3"/>
  <c r="BD191" i="3"/>
  <c r="BT188" i="3"/>
  <c r="BD188" i="3"/>
  <c r="BS188" i="3"/>
  <c r="BQ188" i="3"/>
  <c r="BC188" i="3"/>
  <c r="CD37" i="3"/>
  <c r="CD11" i="3"/>
  <c r="CD25" i="3"/>
  <c r="CE25" i="3" s="1"/>
  <c r="A25" i="3" s="1"/>
  <c r="CF25" i="3" s="1"/>
  <c r="CD34" i="3"/>
  <c r="CD99" i="3"/>
  <c r="CD191" i="3"/>
  <c r="CD188" i="3"/>
  <c r="BD126" i="3"/>
  <c r="BT126" i="3"/>
  <c r="BQ126" i="3"/>
  <c r="BS126" i="3"/>
  <c r="BC126" i="3"/>
  <c r="BC104" i="3"/>
  <c r="BS104" i="3"/>
  <c r="BT104" i="3"/>
  <c r="BD104" i="3"/>
  <c r="BQ104" i="3"/>
  <c r="CD47" i="3"/>
  <c r="CD90" i="3"/>
  <c r="CD5" i="3"/>
  <c r="BT27" i="3"/>
  <c r="BD27" i="3"/>
  <c r="BC27" i="3"/>
  <c r="BS27" i="3"/>
  <c r="BQ27" i="3"/>
  <c r="BT129" i="3"/>
  <c r="BQ129" i="3"/>
  <c r="BC129" i="3"/>
  <c r="BS129" i="3"/>
  <c r="BD129" i="3"/>
  <c r="CD167" i="3"/>
  <c r="BS47" i="3"/>
  <c r="BC47" i="3"/>
  <c r="BD47" i="3"/>
  <c r="BT47" i="3"/>
  <c r="BQ47" i="3"/>
  <c r="BT78" i="3"/>
  <c r="BD78" i="3"/>
  <c r="BQ78" i="3"/>
  <c r="BS78" i="3"/>
  <c r="BC78" i="3"/>
  <c r="BT90" i="3"/>
  <c r="BD90" i="3"/>
  <c r="BQ90" i="3"/>
  <c r="BS90" i="3"/>
  <c r="BC90" i="3"/>
  <c r="BC5" i="3"/>
  <c r="BT5" i="3"/>
  <c r="BQ5" i="3"/>
  <c r="BS5" i="3"/>
  <c r="BD5" i="3"/>
  <c r="CD139" i="3"/>
  <c r="BQ45" i="3"/>
  <c r="BT45" i="3"/>
  <c r="BS45" i="3"/>
  <c r="BD45" i="3"/>
  <c r="BC45" i="3"/>
  <c r="CD189" i="3"/>
  <c r="CD173" i="3"/>
  <c r="CD114" i="3"/>
  <c r="CE114" i="3" s="1"/>
  <c r="A114" i="3" s="1"/>
  <c r="CF114" i="3" s="1"/>
  <c r="BQ56" i="3"/>
  <c r="BD56" i="3"/>
  <c r="BC56" i="3"/>
  <c r="BT56" i="3"/>
  <c r="BS56" i="3"/>
  <c r="CD16" i="3"/>
  <c r="CD53" i="3"/>
  <c r="BS193" i="3"/>
  <c r="BC193" i="3"/>
  <c r="BQ193" i="3"/>
  <c r="BT193" i="3"/>
  <c r="BD193" i="3"/>
  <c r="BT205" i="3"/>
  <c r="BD205" i="3"/>
  <c r="BQ205" i="3"/>
  <c r="BS205" i="3"/>
  <c r="BC205" i="3"/>
  <c r="CD93" i="3"/>
  <c r="CD65" i="3"/>
  <c r="CD126" i="3"/>
  <c r="BD37" i="3"/>
  <c r="BC37" i="3"/>
  <c r="BT37" i="3"/>
  <c r="BQ37" i="3"/>
  <c r="BS37" i="3"/>
  <c r="CD129" i="3"/>
  <c r="BD181" i="3"/>
  <c r="BT181" i="3"/>
  <c r="BC181" i="3"/>
  <c r="BQ181" i="3"/>
  <c r="BS181" i="3"/>
  <c r="CD12" i="3"/>
  <c r="CE12" i="3" s="1"/>
  <c r="A12" i="3" s="1"/>
  <c r="CF12" i="3" s="1"/>
  <c r="CD192" i="3"/>
  <c r="BT173" i="3"/>
  <c r="BC173" i="3"/>
  <c r="BD173" i="3"/>
  <c r="BS173" i="3"/>
  <c r="BQ173" i="3"/>
  <c r="CD56" i="3"/>
  <c r="BT16" i="3"/>
  <c r="BS16" i="3"/>
  <c r="BQ16" i="3"/>
  <c r="BD16" i="3"/>
  <c r="BC16" i="3"/>
  <c r="BC53" i="3"/>
  <c r="BT53" i="3"/>
  <c r="BS53" i="3"/>
  <c r="BD53" i="3"/>
  <c r="BQ53" i="3"/>
  <c r="BS59" i="3"/>
  <c r="BC59" i="3"/>
  <c r="BQ59" i="3"/>
  <c r="BT59" i="3"/>
  <c r="BD59" i="3"/>
  <c r="BS11" i="3"/>
  <c r="BC11" i="3"/>
  <c r="BQ11" i="3"/>
  <c r="BD11" i="3"/>
  <c r="BT11" i="3"/>
  <c r="BC34" i="3"/>
  <c r="BT34" i="3"/>
  <c r="BS34" i="3"/>
  <c r="BQ34" i="3"/>
  <c r="BD34" i="3"/>
  <c r="CD27" i="3"/>
  <c r="BS167" i="3"/>
  <c r="BQ167" i="3"/>
  <c r="BC167" i="3"/>
  <c r="BT167" i="3"/>
  <c r="BD167" i="3"/>
  <c r="BS139" i="3"/>
  <c r="BD139" i="3"/>
  <c r="BC139" i="3"/>
  <c r="BT139" i="3"/>
  <c r="BQ139" i="3"/>
  <c r="CD45" i="3"/>
  <c r="CD193" i="3"/>
  <c r="BQ189" i="3"/>
  <c r="BD189" i="3"/>
  <c r="BS189" i="3"/>
  <c r="BT189" i="3"/>
  <c r="BC189" i="3"/>
  <c r="BQ192" i="3"/>
  <c r="BS192" i="3"/>
  <c r="BC192" i="3"/>
  <c r="BD192" i="3"/>
  <c r="BT192" i="3"/>
  <c r="CD58" i="3"/>
  <c r="CE58" i="3"/>
  <c r="A58" i="3" s="1"/>
  <c r="CF58" i="3" s="1"/>
  <c r="BS93" i="3"/>
  <c r="BC93" i="3"/>
  <c r="BT93" i="3"/>
  <c r="BD93" i="3"/>
  <c r="BQ93" i="3"/>
  <c r="CD154" i="3"/>
  <c r="CE154" i="3"/>
  <c r="A154" i="3" s="1"/>
  <c r="CF154" i="3" s="1"/>
  <c r="BQ65" i="3"/>
  <c r="BT65" i="3"/>
  <c r="BC65" i="3"/>
  <c r="BS65" i="3"/>
  <c r="BD65" i="3"/>
  <c r="CD59" i="3"/>
  <c r="V29" i="2"/>
  <c r="AJ32" i="2"/>
  <c r="K34" i="2"/>
  <c r="AI39" i="2"/>
  <c r="J41" i="2"/>
  <c r="X44" i="2"/>
  <c r="S47" i="2"/>
  <c r="R49" i="2"/>
  <c r="AB49" i="2"/>
  <c r="W50" i="2"/>
  <c r="AB48" i="2"/>
  <c r="J48" i="2"/>
  <c r="AD47" i="2"/>
  <c r="L47" i="2"/>
  <c r="AF46" i="2"/>
  <c r="O46" i="2"/>
  <c r="AH45" i="2"/>
  <c r="Q45" i="2"/>
  <c r="AJ44" i="2"/>
  <c r="S44" i="2"/>
  <c r="U43" i="2"/>
  <c r="W42" i="2"/>
  <c r="AB40" i="2"/>
  <c r="J40" i="2"/>
  <c r="AD39" i="2"/>
  <c r="L39" i="2"/>
  <c r="AF38" i="2"/>
  <c r="O38" i="2"/>
  <c r="AH37" i="2"/>
  <c r="Q37" i="2"/>
  <c r="AJ36" i="2"/>
  <c r="S36" i="2"/>
  <c r="U35" i="2"/>
  <c r="W34" i="2"/>
  <c r="AB32" i="2"/>
  <c r="J32" i="2"/>
  <c r="AD31" i="2"/>
  <c r="L31" i="2"/>
  <c r="AF30" i="2"/>
  <c r="O30" i="2"/>
  <c r="AH29" i="2"/>
  <c r="Q29" i="2"/>
  <c r="AJ28" i="2"/>
  <c r="S28" i="2"/>
  <c r="U27" i="2"/>
  <c r="W26" i="2"/>
  <c r="AB24" i="2"/>
  <c r="AR50" i="2"/>
  <c r="V50" i="2"/>
  <c r="X49" i="2"/>
  <c r="AA48" i="2"/>
  <c r="AC47" i="2"/>
  <c r="K47" i="2"/>
  <c r="AE46" i="2"/>
  <c r="N46" i="2"/>
  <c r="AG45" i="2"/>
  <c r="P45" i="2"/>
  <c r="AI44" i="2"/>
  <c r="R44" i="2"/>
  <c r="AK43" i="2"/>
  <c r="T43" i="2"/>
  <c r="AR42" i="2"/>
  <c r="V42" i="2"/>
  <c r="X41" i="2"/>
  <c r="AA40" i="2"/>
  <c r="AC39" i="2"/>
  <c r="K39" i="2"/>
  <c r="AE38" i="2"/>
  <c r="N38" i="2"/>
  <c r="AG37" i="2"/>
  <c r="P37" i="2"/>
  <c r="AI36" i="2"/>
  <c r="R36" i="2"/>
  <c r="AK35" i="2"/>
  <c r="T35" i="2"/>
  <c r="AR34" i="2"/>
  <c r="V34" i="2"/>
  <c r="X33" i="2"/>
  <c r="AA32" i="2"/>
  <c r="AC31" i="2"/>
  <c r="K31" i="2"/>
  <c r="AE30" i="2"/>
  <c r="N30" i="2"/>
  <c r="AG29" i="2"/>
  <c r="P29" i="2"/>
  <c r="AI28" i="2"/>
  <c r="R28" i="2"/>
  <c r="AK27" i="2"/>
  <c r="T27" i="2"/>
  <c r="AR26" i="2"/>
  <c r="V26" i="2"/>
  <c r="U50" i="2"/>
  <c r="W49" i="2"/>
  <c r="AB47" i="2"/>
  <c r="J47" i="2"/>
  <c r="AD46" i="2"/>
  <c r="L46" i="2"/>
  <c r="AF45" i="2"/>
  <c r="O45" i="2"/>
  <c r="AH44" i="2"/>
  <c r="Q44" i="2"/>
  <c r="AJ43" i="2"/>
  <c r="S43" i="2"/>
  <c r="U42" i="2"/>
  <c r="W41" i="2"/>
  <c r="AB39" i="2"/>
  <c r="J39" i="2"/>
  <c r="AD38" i="2"/>
  <c r="L38" i="2"/>
  <c r="AF37" i="2"/>
  <c r="O37" i="2"/>
  <c r="AH36" i="2"/>
  <c r="Q36" i="2"/>
  <c r="AJ35" i="2"/>
  <c r="S35" i="2"/>
  <c r="U34" i="2"/>
  <c r="W33" i="2"/>
  <c r="AB31" i="2"/>
  <c r="J31" i="2"/>
  <c r="AD30" i="2"/>
  <c r="L30" i="2"/>
  <c r="AF29" i="2"/>
  <c r="O29" i="2"/>
  <c r="AH28" i="2"/>
  <c r="Q28" i="2"/>
  <c r="AJ27" i="2"/>
  <c r="S27" i="2"/>
  <c r="U26" i="2"/>
  <c r="W25" i="2"/>
  <c r="AB23" i="2"/>
  <c r="AK50" i="2"/>
  <c r="T50" i="2"/>
  <c r="AR49" i="2"/>
  <c r="V49" i="2"/>
  <c r="X48" i="2"/>
  <c r="AA47" i="2"/>
  <c r="AC46" i="2"/>
  <c r="K46" i="2"/>
  <c r="AE45" i="2"/>
  <c r="N45" i="2"/>
  <c r="AG44" i="2"/>
  <c r="P44" i="2"/>
  <c r="AI43" i="2"/>
  <c r="R43" i="2"/>
  <c r="AK42" i="2"/>
  <c r="T42" i="2"/>
  <c r="AR41" i="2"/>
  <c r="V41" i="2"/>
  <c r="X40" i="2"/>
  <c r="AA39" i="2"/>
  <c r="AC38" i="2"/>
  <c r="K38" i="2"/>
  <c r="AE37" i="2"/>
  <c r="N37" i="2"/>
  <c r="AG36" i="2"/>
  <c r="P36" i="2"/>
  <c r="AI35" i="2"/>
  <c r="R35" i="2"/>
  <c r="AK34" i="2"/>
  <c r="T34" i="2"/>
  <c r="AR33" i="2"/>
  <c r="V33" i="2"/>
  <c r="X32" i="2"/>
  <c r="AA31" i="2"/>
  <c r="AC30" i="2"/>
  <c r="K30" i="2"/>
  <c r="AE29" i="2"/>
  <c r="N29" i="2"/>
  <c r="AG28" i="2"/>
  <c r="P28" i="2"/>
  <c r="AI27" i="2"/>
  <c r="R27" i="2"/>
  <c r="AK26" i="2"/>
  <c r="T26" i="2"/>
  <c r="AR25" i="2"/>
  <c r="V25" i="2"/>
  <c r="X24" i="2"/>
  <c r="AA23" i="2"/>
  <c r="AC22" i="2"/>
  <c r="K22" i="2"/>
  <c r="AE21" i="2"/>
  <c r="N21" i="2"/>
  <c r="AG20" i="2"/>
  <c r="P20" i="2"/>
  <c r="AI19" i="2"/>
  <c r="R19" i="2"/>
  <c r="AK18" i="2"/>
  <c r="T18" i="2"/>
  <c r="AR17" i="2"/>
  <c r="V17" i="2"/>
  <c r="X16" i="2"/>
  <c r="AA15" i="2"/>
  <c r="AC14" i="2"/>
  <c r="K14" i="2"/>
  <c r="AE13" i="2"/>
  <c r="N13" i="2"/>
  <c r="AG12" i="2"/>
  <c r="P12" i="2"/>
  <c r="AI11" i="2"/>
  <c r="R11" i="2"/>
  <c r="AK10" i="2"/>
  <c r="T10" i="2"/>
  <c r="AR9" i="2"/>
  <c r="V9" i="2"/>
  <c r="X8" i="2"/>
  <c r="AJ50" i="2"/>
  <c r="S50" i="2"/>
  <c r="U49" i="2"/>
  <c r="W48" i="2"/>
  <c r="AB46" i="2"/>
  <c r="J46" i="2"/>
  <c r="AD45" i="2"/>
  <c r="L45" i="2"/>
  <c r="AF44" i="2"/>
  <c r="O44" i="2"/>
  <c r="AH43" i="2"/>
  <c r="Q43" i="2"/>
  <c r="AJ42" i="2"/>
  <c r="S42" i="2"/>
  <c r="U41" i="2"/>
  <c r="W40" i="2"/>
  <c r="AB38" i="2"/>
  <c r="J38" i="2"/>
  <c r="AD37" i="2"/>
  <c r="L37" i="2"/>
  <c r="AF36" i="2"/>
  <c r="O36" i="2"/>
  <c r="AH35" i="2"/>
  <c r="Q35" i="2"/>
  <c r="AJ34" i="2"/>
  <c r="S34" i="2"/>
  <c r="U33" i="2"/>
  <c r="W32" i="2"/>
  <c r="AB30" i="2"/>
  <c r="J30" i="2"/>
  <c r="AD29" i="2"/>
  <c r="L29" i="2"/>
  <c r="AF28" i="2"/>
  <c r="O28" i="2"/>
  <c r="AH27" i="2"/>
  <c r="Q27" i="2"/>
  <c r="AJ26" i="2"/>
  <c r="S26" i="2"/>
  <c r="U25" i="2"/>
  <c r="W24" i="2"/>
  <c r="AB22" i="2"/>
  <c r="J22" i="2"/>
  <c r="AD21" i="2"/>
  <c r="L21" i="2"/>
  <c r="AF20" i="2"/>
  <c r="O20" i="2"/>
  <c r="AH19" i="2"/>
  <c r="Q19" i="2"/>
  <c r="AJ18" i="2"/>
  <c r="S18" i="2"/>
  <c r="U17" i="2"/>
  <c r="W16" i="2"/>
  <c r="AB14" i="2"/>
  <c r="J14" i="2"/>
  <c r="AD13" i="2"/>
  <c r="L13" i="2"/>
  <c r="AI50" i="2"/>
  <c r="R50" i="2"/>
  <c r="AK49" i="2"/>
  <c r="T49" i="2"/>
  <c r="AR48" i="2"/>
  <c r="V48" i="2"/>
  <c r="X47" i="2"/>
  <c r="AA46" i="2"/>
  <c r="AC45" i="2"/>
  <c r="K45" i="2"/>
  <c r="AE44" i="2"/>
  <c r="N44" i="2"/>
  <c r="AG43" i="2"/>
  <c r="P43" i="2"/>
  <c r="AI42" i="2"/>
  <c r="R42" i="2"/>
  <c r="AK41" i="2"/>
  <c r="T41" i="2"/>
  <c r="AR40" i="2"/>
  <c r="V40" i="2"/>
  <c r="X39" i="2"/>
  <c r="AA38" i="2"/>
  <c r="AC37" i="2"/>
  <c r="K37" i="2"/>
  <c r="AE36" i="2"/>
  <c r="N36" i="2"/>
  <c r="AG35" i="2"/>
  <c r="P35" i="2"/>
  <c r="AI34" i="2"/>
  <c r="R34" i="2"/>
  <c r="AK33" i="2"/>
  <c r="T33" i="2"/>
  <c r="AR32" i="2"/>
  <c r="V32" i="2"/>
  <c r="X31" i="2"/>
  <c r="AA30" i="2"/>
  <c r="AC29" i="2"/>
  <c r="K29" i="2"/>
  <c r="AE28" i="2"/>
  <c r="N28" i="2"/>
  <c r="AG27" i="2"/>
  <c r="P27" i="2"/>
  <c r="AI26" i="2"/>
  <c r="R26" i="2"/>
  <c r="AK25" i="2"/>
  <c r="T25" i="2"/>
  <c r="AR24" i="2"/>
  <c r="V24" i="2"/>
  <c r="X23" i="2"/>
  <c r="AA22" i="2"/>
  <c r="AC21" i="2"/>
  <c r="K21" i="2"/>
  <c r="AE20" i="2"/>
  <c r="N20" i="2"/>
  <c r="AG19" i="2"/>
  <c r="P19" i="2"/>
  <c r="AI18" i="2"/>
  <c r="R18" i="2"/>
  <c r="AK17" i="2"/>
  <c r="T17" i="2"/>
  <c r="AR16" i="2"/>
  <c r="V16" i="2"/>
  <c r="X15" i="2"/>
  <c r="AA14" i="2"/>
  <c r="AC13" i="2"/>
  <c r="K13" i="2"/>
  <c r="AE12" i="2"/>
  <c r="N12" i="2"/>
  <c r="AG11" i="2"/>
  <c r="P11" i="2"/>
  <c r="AI10" i="2"/>
  <c r="R10" i="2"/>
  <c r="AK9" i="2"/>
  <c r="T9" i="2"/>
  <c r="AR8" i="2"/>
  <c r="V8" i="2"/>
  <c r="X7" i="2"/>
  <c r="AH50" i="2"/>
  <c r="Q50" i="2"/>
  <c r="AJ49" i="2"/>
  <c r="S49" i="2"/>
  <c r="U48" i="2"/>
  <c r="W47" i="2"/>
  <c r="AB45" i="2"/>
  <c r="J45" i="2"/>
  <c r="AD44" i="2"/>
  <c r="L44" i="2"/>
  <c r="AF43" i="2"/>
  <c r="O43" i="2"/>
  <c r="AH42" i="2"/>
  <c r="Q42" i="2"/>
  <c r="AJ41" i="2"/>
  <c r="S41" i="2"/>
  <c r="U40" i="2"/>
  <c r="W39" i="2"/>
  <c r="AB37" i="2"/>
  <c r="J37" i="2"/>
  <c r="AD36" i="2"/>
  <c r="L36" i="2"/>
  <c r="AF35" i="2"/>
  <c r="O35" i="2"/>
  <c r="AH34" i="2"/>
  <c r="Q34" i="2"/>
  <c r="AJ33" i="2"/>
  <c r="S33" i="2"/>
  <c r="U32" i="2"/>
  <c r="W31" i="2"/>
  <c r="AB29" i="2"/>
  <c r="J29" i="2"/>
  <c r="AD28" i="2"/>
  <c r="L28" i="2"/>
  <c r="AF27" i="2"/>
  <c r="O27" i="2"/>
  <c r="AH26" i="2"/>
  <c r="Q26" i="2"/>
  <c r="AJ25" i="2"/>
  <c r="S25" i="2"/>
  <c r="U24" i="2"/>
  <c r="W23" i="2"/>
  <c r="AB21" i="2"/>
  <c r="J21" i="2"/>
  <c r="AD20" i="2"/>
  <c r="L20" i="2"/>
  <c r="AF19" i="2"/>
  <c r="O19" i="2"/>
  <c r="AH18" i="2"/>
  <c r="Q18" i="2"/>
  <c r="AJ17" i="2"/>
  <c r="S17" i="2"/>
  <c r="U16" i="2"/>
  <c r="W15" i="2"/>
  <c r="AB13" i="2"/>
  <c r="J13" i="2"/>
  <c r="AD12" i="2"/>
  <c r="L12" i="2"/>
  <c r="AF11" i="2"/>
  <c r="O11" i="2"/>
  <c r="AH10" i="2"/>
  <c r="Q10" i="2"/>
  <c r="AJ9" i="2"/>
  <c r="S9" i="2"/>
  <c r="U8" i="2"/>
  <c r="W7" i="2"/>
  <c r="BA3" i="3"/>
  <c r="X50" i="2"/>
  <c r="AA49" i="2"/>
  <c r="AC48" i="2"/>
  <c r="K48" i="2"/>
  <c r="AE47" i="2"/>
  <c r="N47" i="2"/>
  <c r="AG46" i="2"/>
  <c r="P46" i="2"/>
  <c r="AI45" i="2"/>
  <c r="R45" i="2"/>
  <c r="AK44" i="2"/>
  <c r="T44" i="2"/>
  <c r="AR43" i="2"/>
  <c r="V43" i="2"/>
  <c r="X42" i="2"/>
  <c r="AA41" i="2"/>
  <c r="AC40" i="2"/>
  <c r="K40" i="2"/>
  <c r="AE39" i="2"/>
  <c r="N39" i="2"/>
  <c r="AG38" i="2"/>
  <c r="P38" i="2"/>
  <c r="AI37" i="2"/>
  <c r="R37" i="2"/>
  <c r="AK36" i="2"/>
  <c r="T36" i="2"/>
  <c r="AR35" i="2"/>
  <c r="V35" i="2"/>
  <c r="X34" i="2"/>
  <c r="AA33" i="2"/>
  <c r="AC32" i="2"/>
  <c r="K32" i="2"/>
  <c r="AE31" i="2"/>
  <c r="N31" i="2"/>
  <c r="AG30" i="2"/>
  <c r="P30" i="2"/>
  <c r="AI29" i="2"/>
  <c r="R29" i="2"/>
  <c r="AK28" i="2"/>
  <c r="T28" i="2"/>
  <c r="AR27" i="2"/>
  <c r="V27" i="2"/>
  <c r="X26" i="2"/>
  <c r="P49" i="2"/>
  <c r="AE48" i="2"/>
  <c r="AK47" i="2"/>
  <c r="K44" i="2"/>
  <c r="N43" i="2"/>
  <c r="AA42" i="2"/>
  <c r="AG41" i="2"/>
  <c r="N40" i="2"/>
  <c r="T39" i="2"/>
  <c r="X38" i="2"/>
  <c r="AA37" i="2"/>
  <c r="AC36" i="2"/>
  <c r="AE35" i="2"/>
  <c r="P33" i="2"/>
  <c r="AE32" i="2"/>
  <c r="AK31" i="2"/>
  <c r="K28" i="2"/>
  <c r="N27" i="2"/>
  <c r="AA26" i="2"/>
  <c r="AG25" i="2"/>
  <c r="S24" i="2"/>
  <c r="AK23" i="2"/>
  <c r="O23" i="2"/>
  <c r="AF22" i="2"/>
  <c r="U21" i="2"/>
  <c r="AJ20" i="2"/>
  <c r="J20" i="2"/>
  <c r="O18" i="2"/>
  <c r="AD17" i="2"/>
  <c r="S15" i="2"/>
  <c r="AJ14" i="2"/>
  <c r="O14" i="2"/>
  <c r="T12" i="2"/>
  <c r="AJ11" i="2"/>
  <c r="L11" i="2"/>
  <c r="AC10" i="2"/>
  <c r="X9" i="2"/>
  <c r="R8" i="2"/>
  <c r="AK7" i="2"/>
  <c r="R7" i="2"/>
  <c r="AK6" i="2"/>
  <c r="T6" i="2"/>
  <c r="AR5" i="2"/>
  <c r="V5" i="2"/>
  <c r="X4" i="2"/>
  <c r="AK8" i="2"/>
  <c r="AJ7" i="2"/>
  <c r="AJ6" i="2"/>
  <c r="S6" i="2"/>
  <c r="U5" i="2"/>
  <c r="W4" i="2"/>
  <c r="J11" i="2"/>
  <c r="U9" i="2"/>
  <c r="AI7" i="2"/>
  <c r="R6" i="2"/>
  <c r="T5" i="2"/>
  <c r="BB3" i="3"/>
  <c r="O49" i="2"/>
  <c r="AD48" i="2"/>
  <c r="AJ47" i="2"/>
  <c r="J44" i="2"/>
  <c r="L43" i="2"/>
  <c r="AF41" i="2"/>
  <c r="L40" i="2"/>
  <c r="S39" i="2"/>
  <c r="W38" i="2"/>
  <c r="AB36" i="2"/>
  <c r="AD35" i="2"/>
  <c r="O33" i="2"/>
  <c r="AD32" i="2"/>
  <c r="AJ31" i="2"/>
  <c r="J28" i="2"/>
  <c r="L27" i="2"/>
  <c r="AF25" i="2"/>
  <c r="R24" i="2"/>
  <c r="AJ23" i="2"/>
  <c r="N23" i="2"/>
  <c r="AE22" i="2"/>
  <c r="T21" i="2"/>
  <c r="AI20" i="2"/>
  <c r="X19" i="2"/>
  <c r="AR18" i="2"/>
  <c r="N18" i="2"/>
  <c r="AC17" i="2"/>
  <c r="T16" i="2"/>
  <c r="AR15" i="2"/>
  <c r="R15" i="2"/>
  <c r="AI14" i="2"/>
  <c r="N14" i="2"/>
  <c r="X13" i="2"/>
  <c r="AR12" i="2"/>
  <c r="S12" i="2"/>
  <c r="AH11" i="2"/>
  <c r="K11" i="2"/>
  <c r="AB10" i="2"/>
  <c r="W9" i="2"/>
  <c r="Q8" i="2"/>
  <c r="Q7" i="2"/>
  <c r="AE11" i="2"/>
  <c r="P8" i="2"/>
  <c r="AK5" i="2"/>
  <c r="AG50" i="2"/>
  <c r="N49" i="2"/>
  <c r="T48" i="2"/>
  <c r="AI47" i="2"/>
  <c r="AR46" i="2"/>
  <c r="K43" i="2"/>
  <c r="P42" i="2"/>
  <c r="AE41" i="2"/>
  <c r="AK40" i="2"/>
  <c r="R39" i="2"/>
  <c r="V38" i="2"/>
  <c r="X37" i="2"/>
  <c r="AA36" i="2"/>
  <c r="AC35" i="2"/>
  <c r="AG34" i="2"/>
  <c r="N33" i="2"/>
  <c r="T32" i="2"/>
  <c r="AI31" i="2"/>
  <c r="AR30" i="2"/>
  <c r="K27" i="2"/>
  <c r="P26" i="2"/>
  <c r="AE25" i="2"/>
  <c r="Q24" i="2"/>
  <c r="AI23" i="2"/>
  <c r="L23" i="2"/>
  <c r="AD22" i="2"/>
  <c r="S21" i="2"/>
  <c r="AH20" i="2"/>
  <c r="W19" i="2"/>
  <c r="L18" i="2"/>
  <c r="AB17" i="2"/>
  <c r="S16" i="2"/>
  <c r="Q15" i="2"/>
  <c r="AH14" i="2"/>
  <c r="L14" i="2"/>
  <c r="W13" i="2"/>
  <c r="R12" i="2"/>
  <c r="AA10" i="2"/>
  <c r="AJ8" i="2"/>
  <c r="AI6" i="2"/>
  <c r="AR4" i="2"/>
  <c r="AF50" i="2"/>
  <c r="L49" i="2"/>
  <c r="S48" i="2"/>
  <c r="AH47" i="2"/>
  <c r="J43" i="2"/>
  <c r="O42" i="2"/>
  <c r="AD41" i="2"/>
  <c r="AJ40" i="2"/>
  <c r="Q39" i="2"/>
  <c r="U38" i="2"/>
  <c r="W37" i="2"/>
  <c r="AB35" i="2"/>
  <c r="AF34" i="2"/>
  <c r="L33" i="2"/>
  <c r="S32" i="2"/>
  <c r="AH31" i="2"/>
  <c r="J27" i="2"/>
  <c r="O26" i="2"/>
  <c r="AD25" i="2"/>
  <c r="P24" i="2"/>
  <c r="AH23" i="2"/>
  <c r="K23" i="2"/>
  <c r="X22" i="2"/>
  <c r="AR21" i="2"/>
  <c r="R21" i="2"/>
  <c r="AC20" i="2"/>
  <c r="V19" i="2"/>
  <c r="AG18" i="2"/>
  <c r="K18" i="2"/>
  <c r="AA17" i="2"/>
  <c r="R16" i="2"/>
  <c r="AK15" i="2"/>
  <c r="P15" i="2"/>
  <c r="AG14" i="2"/>
  <c r="V13" i="2"/>
  <c r="AK12" i="2"/>
  <c r="Q12" i="2"/>
  <c r="AD11" i="2"/>
  <c r="R9" i="2"/>
  <c r="AI8" i="2"/>
  <c r="O8" i="2"/>
  <c r="AH7" i="2"/>
  <c r="O7" i="2"/>
  <c r="AH6" i="2"/>
  <c r="Q6" i="2"/>
  <c r="AJ5" i="2"/>
  <c r="S5" i="2"/>
  <c r="U4" i="2"/>
  <c r="P6" i="2"/>
  <c r="AK4" i="2"/>
  <c r="T22" i="2"/>
  <c r="N16" i="2"/>
  <c r="U10" i="2"/>
  <c r="J8" i="2"/>
  <c r="O5" i="2"/>
  <c r="J24" i="2"/>
  <c r="L19" i="2"/>
  <c r="AH16" i="2"/>
  <c r="AC12" i="2"/>
  <c r="AE50" i="2"/>
  <c r="K49" i="2"/>
  <c r="R48" i="2"/>
  <c r="AG47" i="2"/>
  <c r="AK46" i="2"/>
  <c r="AR45" i="2"/>
  <c r="N42" i="2"/>
  <c r="AC41" i="2"/>
  <c r="AI40" i="2"/>
  <c r="P39" i="2"/>
  <c r="T38" i="2"/>
  <c r="V37" i="2"/>
  <c r="X36" i="2"/>
  <c r="AA35" i="2"/>
  <c r="AE34" i="2"/>
  <c r="K33" i="2"/>
  <c r="R32" i="2"/>
  <c r="AG31" i="2"/>
  <c r="AK30" i="2"/>
  <c r="AR29" i="2"/>
  <c r="N26" i="2"/>
  <c r="AC25" i="2"/>
  <c r="O24" i="2"/>
  <c r="AG23" i="2"/>
  <c r="J23" i="2"/>
  <c r="W22" i="2"/>
  <c r="Q21" i="2"/>
  <c r="AB20" i="2"/>
  <c r="U19" i="2"/>
  <c r="AF18" i="2"/>
  <c r="J18" i="2"/>
  <c r="Q16" i="2"/>
  <c r="AJ15" i="2"/>
  <c r="O15" i="2"/>
  <c r="AF14" i="2"/>
  <c r="U13" i="2"/>
  <c r="AJ12" i="2"/>
  <c r="O12" i="2"/>
  <c r="AC11" i="2"/>
  <c r="X10" i="2"/>
  <c r="Q9" i="2"/>
  <c r="AH8" i="2"/>
  <c r="N8" i="2"/>
  <c r="AG7" i="2"/>
  <c r="N7" i="2"/>
  <c r="AG6" i="2"/>
  <c r="AI5" i="2"/>
  <c r="R5" i="2"/>
  <c r="T4" i="2"/>
  <c r="K24" i="2"/>
  <c r="AR19" i="2"/>
  <c r="AG15" i="2"/>
  <c r="AR13" i="2"/>
  <c r="AH9" i="2"/>
  <c r="J7" i="2"/>
  <c r="AH4" i="2"/>
  <c r="AE27" i="2"/>
  <c r="AC23" i="2"/>
  <c r="AB18" i="2"/>
  <c r="L16" i="2"/>
  <c r="Q13" i="2"/>
  <c r="AD50" i="2"/>
  <c r="J49" i="2"/>
  <c r="Q48" i="2"/>
  <c r="AF47" i="2"/>
  <c r="AJ46" i="2"/>
  <c r="L42" i="2"/>
  <c r="AB41" i="2"/>
  <c r="AH40" i="2"/>
  <c r="O39" i="2"/>
  <c r="S38" i="2"/>
  <c r="U37" i="2"/>
  <c r="W36" i="2"/>
  <c r="AD34" i="2"/>
  <c r="J33" i="2"/>
  <c r="Q32" i="2"/>
  <c r="AF31" i="2"/>
  <c r="AJ30" i="2"/>
  <c r="L26" i="2"/>
  <c r="AB25" i="2"/>
  <c r="AK24" i="2"/>
  <c r="N24" i="2"/>
  <c r="AF23" i="2"/>
  <c r="V22" i="2"/>
  <c r="AK21" i="2"/>
  <c r="P21" i="2"/>
  <c r="AA20" i="2"/>
  <c r="T19" i="2"/>
  <c r="AE18" i="2"/>
  <c r="X17" i="2"/>
  <c r="AK16" i="2"/>
  <c r="P16" i="2"/>
  <c r="AI15" i="2"/>
  <c r="N15" i="2"/>
  <c r="AE14" i="2"/>
  <c r="T13" i="2"/>
  <c r="AI12" i="2"/>
  <c r="K12" i="2"/>
  <c r="AB11" i="2"/>
  <c r="W10" i="2"/>
  <c r="P9" i="2"/>
  <c r="AG8" i="2"/>
  <c r="L8" i="2"/>
  <c r="AF7" i="2"/>
  <c r="L7" i="2"/>
  <c r="AF6" i="2"/>
  <c r="O6" i="2"/>
  <c r="AH5" i="2"/>
  <c r="Q5" i="2"/>
  <c r="AJ4" i="2"/>
  <c r="S4" i="2"/>
  <c r="AB50" i="2"/>
  <c r="U47" i="2"/>
  <c r="AJ45" i="2"/>
  <c r="J42" i="2"/>
  <c r="AF40" i="2"/>
  <c r="S37" i="2"/>
  <c r="W35" i="2"/>
  <c r="AH33" i="2"/>
  <c r="U31" i="2"/>
  <c r="AJ29" i="2"/>
  <c r="J26" i="2"/>
  <c r="AI24" i="2"/>
  <c r="X20" i="2"/>
  <c r="AC18" i="2"/>
  <c r="AI16" i="2"/>
  <c r="X14" i="2"/>
  <c r="R13" i="2"/>
  <c r="AE8" i="2"/>
  <c r="AD6" i="2"/>
  <c r="L6" i="2"/>
  <c r="Q4" i="2"/>
  <c r="AA29" i="2"/>
  <c r="W20" i="2"/>
  <c r="Q17" i="2"/>
  <c r="W14" i="2"/>
  <c r="AC50" i="2"/>
  <c r="AI49" i="2"/>
  <c r="P48" i="2"/>
  <c r="V47" i="2"/>
  <c r="AI46" i="2"/>
  <c r="AK45" i="2"/>
  <c r="AR44" i="2"/>
  <c r="K42" i="2"/>
  <c r="R41" i="2"/>
  <c r="AG40" i="2"/>
  <c r="AR39" i="2"/>
  <c r="R38" i="2"/>
  <c r="T37" i="2"/>
  <c r="V36" i="2"/>
  <c r="X35" i="2"/>
  <c r="AC34" i="2"/>
  <c r="AI33" i="2"/>
  <c r="P32" i="2"/>
  <c r="V31" i="2"/>
  <c r="AI30" i="2"/>
  <c r="AK29" i="2"/>
  <c r="AR28" i="2"/>
  <c r="K26" i="2"/>
  <c r="AA25" i="2"/>
  <c r="AJ24" i="2"/>
  <c r="L24" i="2"/>
  <c r="AE23" i="2"/>
  <c r="U22" i="2"/>
  <c r="AJ21" i="2"/>
  <c r="O21" i="2"/>
  <c r="S19" i="2"/>
  <c r="AD18" i="2"/>
  <c r="W17" i="2"/>
  <c r="AJ16" i="2"/>
  <c r="O16" i="2"/>
  <c r="AH15" i="2"/>
  <c r="L15" i="2"/>
  <c r="AD14" i="2"/>
  <c r="S13" i="2"/>
  <c r="AH12" i="2"/>
  <c r="J12" i="2"/>
  <c r="AA11" i="2"/>
  <c r="V10" i="2"/>
  <c r="AI9" i="2"/>
  <c r="O9" i="2"/>
  <c r="AF8" i="2"/>
  <c r="K8" i="2"/>
  <c r="AE7" i="2"/>
  <c r="K7" i="2"/>
  <c r="AE6" i="2"/>
  <c r="N6" i="2"/>
  <c r="AG5" i="2"/>
  <c r="P5" i="2"/>
  <c r="AI4" i="2"/>
  <c r="R4" i="2"/>
  <c r="AH49" i="2"/>
  <c r="O48" i="2"/>
  <c r="AH46" i="2"/>
  <c r="Q41" i="2"/>
  <c r="Q38" i="2"/>
  <c r="U36" i="2"/>
  <c r="AB34" i="2"/>
  <c r="O32" i="2"/>
  <c r="AH30" i="2"/>
  <c r="X25" i="2"/>
  <c r="AD23" i="2"/>
  <c r="AI21" i="2"/>
  <c r="N19" i="2"/>
  <c r="R17" i="2"/>
  <c r="K15" i="2"/>
  <c r="AF12" i="2"/>
  <c r="N9" i="2"/>
  <c r="AD7" i="2"/>
  <c r="AF5" i="2"/>
  <c r="AC28" i="2"/>
  <c r="AH21" i="2"/>
  <c r="AF15" i="2"/>
  <c r="AA50" i="2"/>
  <c r="AG49" i="2"/>
  <c r="N48" i="2"/>
  <c r="T47" i="2"/>
  <c r="X46" i="2"/>
  <c r="AA45" i="2"/>
  <c r="AC44" i="2"/>
  <c r="AE43" i="2"/>
  <c r="P41" i="2"/>
  <c r="AE40" i="2"/>
  <c r="AK39" i="2"/>
  <c r="K36" i="2"/>
  <c r="N35" i="2"/>
  <c r="AA34" i="2"/>
  <c r="AG33" i="2"/>
  <c r="N32" i="2"/>
  <c r="T31" i="2"/>
  <c r="X30" i="2"/>
  <c r="R25" i="2"/>
  <c r="AH24" i="2"/>
  <c r="S22" i="2"/>
  <c r="J15" i="2"/>
  <c r="J50" i="2"/>
  <c r="Q49" i="2"/>
  <c r="AF48" i="2"/>
  <c r="Q46" i="2"/>
  <c r="S45" i="2"/>
  <c r="U44" i="2"/>
  <c r="W43" i="2"/>
  <c r="AB42" i="2"/>
  <c r="AH41" i="2"/>
  <c r="O40" i="2"/>
  <c r="U39" i="2"/>
  <c r="AH38" i="2"/>
  <c r="AJ37" i="2"/>
  <c r="J34" i="2"/>
  <c r="Q33" i="2"/>
  <c r="AF32" i="2"/>
  <c r="Q30" i="2"/>
  <c r="S29" i="2"/>
  <c r="U28" i="2"/>
  <c r="W27" i="2"/>
  <c r="AB26" i="2"/>
  <c r="AH25" i="2"/>
  <c r="J25" i="2"/>
  <c r="T24" i="2"/>
  <c r="P23" i="2"/>
  <c r="AG22" i="2"/>
  <c r="V21" i="2"/>
  <c r="AK20" i="2"/>
  <c r="K20" i="2"/>
  <c r="AA19" i="2"/>
  <c r="P18" i="2"/>
  <c r="AE17" i="2"/>
  <c r="AA16" i="2"/>
  <c r="T15" i="2"/>
  <c r="AK14" i="2"/>
  <c r="P14" i="2"/>
  <c r="AA13" i="2"/>
  <c r="U12" i="2"/>
  <c r="AK11" i="2"/>
  <c r="N11" i="2"/>
  <c r="AD10" i="2"/>
  <c r="S8" i="2"/>
  <c r="S7" i="2"/>
  <c r="U6" i="2"/>
  <c r="W5" i="2"/>
  <c r="P7" i="2"/>
  <c r="AR23" i="2"/>
  <c r="K25" i="2"/>
  <c r="AG26" i="2"/>
  <c r="W28" i="2"/>
  <c r="R31" i="2"/>
  <c r="J36" i="2"/>
  <c r="AK38" i="2"/>
  <c r="AI41" i="2"/>
  <c r="U46" i="2"/>
  <c r="AF49" i="2"/>
  <c r="AA43" i="2"/>
  <c r="V46" i="2"/>
  <c r="L48" i="2"/>
  <c r="S6" i="7"/>
  <c r="S5" i="7"/>
  <c r="M10" i="7" s="1"/>
  <c r="M11" i="7"/>
  <c r="M6" i="7"/>
  <c r="M12" i="7"/>
  <c r="M5" i="7"/>
  <c r="M7" i="7"/>
  <c r="M4" i="7"/>
  <c r="CH113" i="3" l="1"/>
  <c r="CE124" i="3"/>
  <c r="A124" i="3" s="1"/>
  <c r="CF124" i="3" s="1"/>
  <c r="CH124" i="3" s="1"/>
  <c r="CE122" i="3"/>
  <c r="A122" i="3" s="1"/>
  <c r="CF122" i="3" s="1"/>
  <c r="CG122" i="3" s="1"/>
  <c r="CE186" i="3"/>
  <c r="A186" i="3" s="1"/>
  <c r="CF186" i="3" s="1"/>
  <c r="CH186" i="3" s="1"/>
  <c r="CH43" i="3"/>
  <c r="CE192" i="3"/>
  <c r="A192" i="3" s="1"/>
  <c r="CF192" i="3" s="1"/>
  <c r="CH192" i="3" s="1"/>
  <c r="CE134" i="3"/>
  <c r="A134" i="3" s="1"/>
  <c r="CF134" i="3" s="1"/>
  <c r="CG134" i="3" s="1"/>
  <c r="CE130" i="3"/>
  <c r="A130" i="3" s="1"/>
  <c r="CF130" i="3" s="1"/>
  <c r="CH130" i="3" s="1"/>
  <c r="CE136" i="3"/>
  <c r="A136" i="3" s="1"/>
  <c r="CF136" i="3" s="1"/>
  <c r="CG136" i="3" s="1"/>
  <c r="CE126" i="3"/>
  <c r="A126" i="3" s="1"/>
  <c r="CF126" i="3" s="1"/>
  <c r="CG126" i="3" s="1"/>
  <c r="CG55" i="3"/>
  <c r="CH55" i="3"/>
  <c r="CE71" i="3"/>
  <c r="A71" i="3" s="1"/>
  <c r="CF71" i="3" s="1"/>
  <c r="CH71" i="3" s="1"/>
  <c r="CE121" i="3"/>
  <c r="A121" i="3" s="1"/>
  <c r="CF121" i="3" s="1"/>
  <c r="CG121" i="3" s="1"/>
  <c r="CE56" i="3"/>
  <c r="A56" i="3" s="1"/>
  <c r="CF56" i="3" s="1"/>
  <c r="AT8" i="2" s="1"/>
  <c r="CE132" i="3"/>
  <c r="A132" i="3" s="1"/>
  <c r="CF132" i="3" s="1"/>
  <c r="CH132" i="3" s="1"/>
  <c r="CE207" i="3"/>
  <c r="A207" i="3" s="1"/>
  <c r="CF207" i="3" s="1"/>
  <c r="CH207" i="3" s="1"/>
  <c r="CE70" i="3"/>
  <c r="A70" i="3" s="1"/>
  <c r="CF70" i="3" s="1"/>
  <c r="CH70" i="3" s="1"/>
  <c r="CE139" i="3"/>
  <c r="A139" i="3" s="1"/>
  <c r="CF139" i="3" s="1"/>
  <c r="CG139" i="3" s="1"/>
  <c r="CE78" i="3"/>
  <c r="A78" i="3" s="1"/>
  <c r="CF78" i="3" s="1"/>
  <c r="CH78" i="3" s="1"/>
  <c r="CE85" i="3"/>
  <c r="A85" i="3" s="1"/>
  <c r="CF85" i="3" s="1"/>
  <c r="CH85" i="3" s="1"/>
  <c r="CE94" i="3"/>
  <c r="A94" i="3" s="1"/>
  <c r="CF94" i="3" s="1"/>
  <c r="CG94" i="3" s="1"/>
  <c r="CE140" i="3"/>
  <c r="A140" i="3" s="1"/>
  <c r="CF140" i="3" s="1"/>
  <c r="CH140" i="3" s="1"/>
  <c r="CG96" i="3"/>
  <c r="CE204" i="3"/>
  <c r="A204" i="3" s="1"/>
  <c r="CF204" i="3" s="1"/>
  <c r="CH204" i="3" s="1"/>
  <c r="CE84" i="3"/>
  <c r="A84" i="3" s="1"/>
  <c r="CF84" i="3" s="1"/>
  <c r="CG84" i="3" s="1"/>
  <c r="CE83" i="3"/>
  <c r="A83" i="3" s="1"/>
  <c r="CF83" i="3" s="1"/>
  <c r="CH83" i="3" s="1"/>
  <c r="CE188" i="3"/>
  <c r="A188" i="3" s="1"/>
  <c r="CF188" i="3" s="1"/>
  <c r="CG188" i="3" s="1"/>
  <c r="CE205" i="3"/>
  <c r="A205" i="3" s="1"/>
  <c r="CF205" i="3" s="1"/>
  <c r="CH205" i="3" s="1"/>
  <c r="CE80" i="3"/>
  <c r="A80" i="3" s="1"/>
  <c r="CF80" i="3" s="1"/>
  <c r="CG80" i="3" s="1"/>
  <c r="CE31" i="3"/>
  <c r="A31" i="3" s="1"/>
  <c r="CF31" i="3" s="1"/>
  <c r="CH31" i="3" s="1"/>
  <c r="CE129" i="3"/>
  <c r="A129" i="3" s="1"/>
  <c r="CF129" i="3" s="1"/>
  <c r="CG129" i="3" s="1"/>
  <c r="CE99" i="3"/>
  <c r="A99" i="3" s="1"/>
  <c r="CF99" i="3" s="1"/>
  <c r="CG99" i="3" s="1"/>
  <c r="CE75" i="3"/>
  <c r="A75" i="3" s="1"/>
  <c r="CF75" i="3" s="1"/>
  <c r="CG75" i="3" s="1"/>
  <c r="CE135" i="3"/>
  <c r="A135" i="3" s="1"/>
  <c r="CF135" i="3" s="1"/>
  <c r="CE131" i="3"/>
  <c r="A131" i="3" s="1"/>
  <c r="CF131" i="3" s="1"/>
  <c r="CE189" i="3"/>
  <c r="A189" i="3" s="1"/>
  <c r="CF189" i="3" s="1"/>
  <c r="CG189" i="3" s="1"/>
  <c r="CE118" i="3"/>
  <c r="A118" i="3" s="1"/>
  <c r="CF118" i="3" s="1"/>
  <c r="CG118" i="3" s="1"/>
  <c r="CE100" i="3"/>
  <c r="A100" i="3" s="1"/>
  <c r="CF100" i="3" s="1"/>
  <c r="CH100" i="3" s="1"/>
  <c r="CE193" i="3"/>
  <c r="A193" i="3" s="1"/>
  <c r="CF193" i="3" s="1"/>
  <c r="CG182" i="3"/>
  <c r="CE81" i="3"/>
  <c r="A81" i="3" s="1"/>
  <c r="CF81" i="3" s="1"/>
  <c r="CH81" i="3" s="1"/>
  <c r="CG117" i="3"/>
  <c r="CH117" i="3"/>
  <c r="CG183" i="3"/>
  <c r="CH183" i="3"/>
  <c r="AT14" i="2"/>
  <c r="CG95" i="3"/>
  <c r="CH95" i="3"/>
  <c r="CH89" i="3"/>
  <c r="CG89" i="3"/>
  <c r="CG72" i="3"/>
  <c r="CH72" i="3"/>
  <c r="CH86" i="3"/>
  <c r="CG86" i="3"/>
  <c r="CE74" i="3"/>
  <c r="A74" i="3" s="1"/>
  <c r="CF74" i="3" s="1"/>
  <c r="CH74" i="3" s="1"/>
  <c r="CE101" i="3"/>
  <c r="A101" i="3" s="1"/>
  <c r="CF101" i="3" s="1"/>
  <c r="CH101" i="3" s="1"/>
  <c r="CE181" i="3"/>
  <c r="A181" i="3" s="1"/>
  <c r="CF181" i="3" s="1"/>
  <c r="CE98" i="3"/>
  <c r="A98" i="3" s="1"/>
  <c r="CF98" i="3" s="1"/>
  <c r="CH98" i="3" s="1"/>
  <c r="CE11" i="3"/>
  <c r="A11" i="3" s="1"/>
  <c r="CF11" i="3" s="1"/>
  <c r="CH11" i="3" s="1"/>
  <c r="CE79" i="3"/>
  <c r="A79" i="3" s="1"/>
  <c r="CF79" i="3" s="1"/>
  <c r="CH79" i="3" s="1"/>
  <c r="CG142" i="3"/>
  <c r="CE178" i="3"/>
  <c r="A178" i="3" s="1"/>
  <c r="CF178" i="3" s="1"/>
  <c r="CH102" i="3"/>
  <c r="CG102" i="3"/>
  <c r="CH127" i="3"/>
  <c r="CH30" i="3"/>
  <c r="CH36" i="3"/>
  <c r="CE14" i="3"/>
  <c r="A14" i="3" s="1"/>
  <c r="CF14" i="3" s="1"/>
  <c r="CG14" i="3" s="1"/>
  <c r="CE26" i="3"/>
  <c r="A26" i="3" s="1"/>
  <c r="CF26" i="3" s="1"/>
  <c r="CG26" i="3" s="1"/>
  <c r="CE143" i="3"/>
  <c r="A143" i="3" s="1"/>
  <c r="CF143" i="3" s="1"/>
  <c r="CG143" i="3" s="1"/>
  <c r="CE201" i="3"/>
  <c r="A201" i="3" s="1"/>
  <c r="CF201" i="3" s="1"/>
  <c r="CG201" i="3" s="1"/>
  <c r="CE146" i="3"/>
  <c r="A146" i="3" s="1"/>
  <c r="CF146" i="3" s="1"/>
  <c r="CG146" i="3" s="1"/>
  <c r="CE144" i="3"/>
  <c r="A144" i="3" s="1"/>
  <c r="CF144" i="3" s="1"/>
  <c r="CH144" i="3" s="1"/>
  <c r="CE27" i="3"/>
  <c r="A27" i="3" s="1"/>
  <c r="CF27" i="3" s="1"/>
  <c r="CH27" i="3" s="1"/>
  <c r="CE90" i="3"/>
  <c r="A90" i="3" s="1"/>
  <c r="CF90" i="3" s="1"/>
  <c r="CG90" i="3" s="1"/>
  <c r="CE93" i="3"/>
  <c r="A93" i="3" s="1"/>
  <c r="CF93" i="3" s="1"/>
  <c r="CH93" i="3" s="1"/>
  <c r="CE23" i="3"/>
  <c r="A23" i="3" s="1"/>
  <c r="CF23" i="3" s="1"/>
  <c r="CH23" i="3" s="1"/>
  <c r="CE45" i="3"/>
  <c r="A45" i="3" s="1"/>
  <c r="CF45" i="3" s="1"/>
  <c r="CG45" i="3" s="1"/>
  <c r="CE47" i="3"/>
  <c r="A47" i="3" s="1"/>
  <c r="CF47" i="3" s="1"/>
  <c r="CH47" i="3" s="1"/>
  <c r="CH33" i="3"/>
  <c r="CG33" i="3"/>
  <c r="CE24" i="3"/>
  <c r="A24" i="3" s="1"/>
  <c r="CF24" i="3" s="1"/>
  <c r="CH24" i="3" s="1"/>
  <c r="CE29" i="3"/>
  <c r="A29" i="3" s="1"/>
  <c r="CF29" i="3" s="1"/>
  <c r="CH29" i="3" s="1"/>
  <c r="CE21" i="3"/>
  <c r="A21" i="3" s="1"/>
  <c r="CF21" i="3" s="1"/>
  <c r="CG21" i="3" s="1"/>
  <c r="CE8" i="3"/>
  <c r="A8" i="3" s="1"/>
  <c r="CF8" i="3" s="1"/>
  <c r="CH8" i="3" s="1"/>
  <c r="CE13" i="3"/>
  <c r="A13" i="3" s="1"/>
  <c r="CF13" i="3" s="1"/>
  <c r="CG13" i="3" s="1"/>
  <c r="CE9" i="3"/>
  <c r="A9" i="3" s="1"/>
  <c r="CF9" i="3" s="1"/>
  <c r="CH9" i="3" s="1"/>
  <c r="CH4" i="3"/>
  <c r="CG4" i="3"/>
  <c r="CE5" i="3"/>
  <c r="A5" i="3" s="1"/>
  <c r="CF5" i="3" s="1"/>
  <c r="CG5" i="3" s="1"/>
  <c r="CE6" i="3"/>
  <c r="A6" i="3" s="1"/>
  <c r="CF6" i="3" s="1"/>
  <c r="CH6" i="3" s="1"/>
  <c r="CH57" i="3"/>
  <c r="CG57" i="3"/>
  <c r="CE49" i="3"/>
  <c r="A49" i="3" s="1"/>
  <c r="CF49" i="3" s="1"/>
  <c r="CG49" i="3" s="1"/>
  <c r="CE61" i="3"/>
  <c r="A61" i="3" s="1"/>
  <c r="CF61" i="3" s="1"/>
  <c r="CG61" i="3" s="1"/>
  <c r="CG52" i="3"/>
  <c r="CE20" i="3"/>
  <c r="A20" i="3" s="1"/>
  <c r="CF20" i="3" s="1"/>
  <c r="CG20" i="3" s="1"/>
  <c r="CE177" i="3"/>
  <c r="A177" i="3" s="1"/>
  <c r="CF177" i="3" s="1"/>
  <c r="CH177" i="3" s="1"/>
  <c r="I41" i="2"/>
  <c r="CH176" i="3"/>
  <c r="CE59" i="3"/>
  <c r="A59" i="3" s="1"/>
  <c r="CF59" i="3" s="1"/>
  <c r="CG59" i="3" s="1"/>
  <c r="CE104" i="3"/>
  <c r="A104" i="3" s="1"/>
  <c r="CF104" i="3" s="1"/>
  <c r="CH104" i="3" s="1"/>
  <c r="CE110" i="3"/>
  <c r="A110" i="3" s="1"/>
  <c r="CF110" i="3" s="1"/>
  <c r="CG110" i="3" s="1"/>
  <c r="CE157" i="3"/>
  <c r="A157" i="3" s="1"/>
  <c r="CF157" i="3" s="1"/>
  <c r="CG157" i="3" s="1"/>
  <c r="CH120" i="3"/>
  <c r="CE66" i="3"/>
  <c r="A66" i="3" s="1"/>
  <c r="CF66" i="3" s="1"/>
  <c r="CH66" i="3" s="1"/>
  <c r="I5" i="2"/>
  <c r="CE44" i="3"/>
  <c r="A44" i="3" s="1"/>
  <c r="CF44" i="3" s="1"/>
  <c r="CH44" i="3" s="1"/>
  <c r="CE168" i="3"/>
  <c r="A168" i="3" s="1"/>
  <c r="CF168" i="3" s="1"/>
  <c r="CG168" i="3" s="1"/>
  <c r="I17" i="2"/>
  <c r="CE172" i="3"/>
  <c r="A172" i="3" s="1"/>
  <c r="CF172" i="3" s="1"/>
  <c r="CG172" i="3" s="1"/>
  <c r="I9" i="2"/>
  <c r="CE169" i="3"/>
  <c r="A169" i="3" s="1"/>
  <c r="CF169" i="3" s="1"/>
  <c r="CG169" i="3" s="1"/>
  <c r="CH155" i="3"/>
  <c r="I10" i="2"/>
  <c r="CE198" i="3"/>
  <c r="A198" i="3" s="1"/>
  <c r="CF198" i="3" s="1"/>
  <c r="CG198" i="3" s="1"/>
  <c r="CE174" i="3"/>
  <c r="A174" i="3" s="1"/>
  <c r="CF174" i="3" s="1"/>
  <c r="CG174" i="3" s="1"/>
  <c r="CE147" i="3"/>
  <c r="A147" i="3" s="1"/>
  <c r="CF147" i="3" s="1"/>
  <c r="CH147" i="3" s="1"/>
  <c r="CH185" i="3"/>
  <c r="CE50" i="3"/>
  <c r="A50" i="3" s="1"/>
  <c r="CF50" i="3" s="1"/>
  <c r="CH50" i="3" s="1"/>
  <c r="CE64" i="3"/>
  <c r="A64" i="3" s="1"/>
  <c r="CF64" i="3" s="1"/>
  <c r="CG64" i="3" s="1"/>
  <c r="CH87" i="3"/>
  <c r="CG116" i="3"/>
  <c r="I6" i="2"/>
  <c r="CE173" i="3"/>
  <c r="A173" i="3" s="1"/>
  <c r="CF173" i="3" s="1"/>
  <c r="CH173" i="3" s="1"/>
  <c r="AT5" i="2"/>
  <c r="CE162" i="3"/>
  <c r="A162" i="3" s="1"/>
  <c r="CF162" i="3" s="1"/>
  <c r="CH162" i="3" s="1"/>
  <c r="CE112" i="3"/>
  <c r="A112" i="3" s="1"/>
  <c r="CF112" i="3" s="1"/>
  <c r="CH112" i="3" s="1"/>
  <c r="CE165" i="3"/>
  <c r="A165" i="3" s="1"/>
  <c r="CF165" i="3" s="1"/>
  <c r="CH165" i="3" s="1"/>
  <c r="CE153" i="3"/>
  <c r="A153" i="3" s="1"/>
  <c r="CF153" i="3" s="1"/>
  <c r="CH153" i="3" s="1"/>
  <c r="CE53" i="3"/>
  <c r="A53" i="3" s="1"/>
  <c r="CF53" i="3" s="1"/>
  <c r="CG53" i="3" s="1"/>
  <c r="CH60" i="3"/>
  <c r="CE150" i="3"/>
  <c r="A150" i="3" s="1"/>
  <c r="CF150" i="3" s="1"/>
  <c r="CH150" i="3" s="1"/>
  <c r="CE107" i="3"/>
  <c r="A107" i="3" s="1"/>
  <c r="CF107" i="3" s="1"/>
  <c r="CH107" i="3" s="1"/>
  <c r="CE65" i="3"/>
  <c r="A65" i="3" s="1"/>
  <c r="CF65" i="3" s="1"/>
  <c r="CH42" i="3"/>
  <c r="CE106" i="3"/>
  <c r="A106" i="3" s="1"/>
  <c r="CF106" i="3" s="1"/>
  <c r="CG106" i="3" s="1"/>
  <c r="CG158" i="3"/>
  <c r="CH158" i="3"/>
  <c r="CH166" i="3"/>
  <c r="CG166" i="3"/>
  <c r="CE109" i="3"/>
  <c r="A109" i="3" s="1"/>
  <c r="CF109" i="3" s="1"/>
  <c r="CG170" i="3"/>
  <c r="CE18" i="3"/>
  <c r="A18" i="3" s="1"/>
  <c r="CF18" i="3" s="1"/>
  <c r="CH18" i="3" s="1"/>
  <c r="I19" i="2"/>
  <c r="CE159" i="3"/>
  <c r="A159" i="3" s="1"/>
  <c r="CF159" i="3" s="1"/>
  <c r="CH159" i="3" s="1"/>
  <c r="I16" i="2"/>
  <c r="CE40" i="3"/>
  <c r="A40" i="3" s="1"/>
  <c r="CF40" i="3" s="1"/>
  <c r="CH40" i="3" s="1"/>
  <c r="CH41" i="3"/>
  <c r="CH196" i="3"/>
  <c r="CH161" i="3"/>
  <c r="CE164" i="3"/>
  <c r="A164" i="3" s="1"/>
  <c r="CF164" i="3" s="1"/>
  <c r="CE16" i="3"/>
  <c r="A16" i="3" s="1"/>
  <c r="CF16" i="3" s="1"/>
  <c r="CG16" i="3" s="1"/>
  <c r="CE167" i="3"/>
  <c r="A167" i="3" s="1"/>
  <c r="CF167" i="3" s="1"/>
  <c r="CG167" i="3" s="1"/>
  <c r="CG17" i="3"/>
  <c r="CE63" i="3"/>
  <c r="A63" i="3" s="1"/>
  <c r="CF63" i="3" s="1"/>
  <c r="CG63" i="3" s="1"/>
  <c r="CG42" i="3"/>
  <c r="CG125" i="3"/>
  <c r="CG175" i="3"/>
  <c r="CG111" i="3"/>
  <c r="I4" i="2"/>
  <c r="CE191" i="3"/>
  <c r="A191" i="3" s="1"/>
  <c r="CF191" i="3" s="1"/>
  <c r="CH191" i="3" s="1"/>
  <c r="CG197" i="3"/>
  <c r="CE152" i="3"/>
  <c r="A152" i="3" s="1"/>
  <c r="CF152" i="3" s="1"/>
  <c r="CG152" i="3" s="1"/>
  <c r="CG103" i="3"/>
  <c r="CE35" i="3"/>
  <c r="A35" i="3" s="1"/>
  <c r="CF35" i="3" s="1"/>
  <c r="CH35" i="3" s="1"/>
  <c r="CE34" i="3"/>
  <c r="A34" i="3" s="1"/>
  <c r="CF34" i="3" s="1"/>
  <c r="CH34" i="3" s="1"/>
  <c r="I35" i="2"/>
  <c r="I50" i="2"/>
  <c r="CE37" i="3"/>
  <c r="A37" i="3" s="1"/>
  <c r="CF37" i="3" s="1"/>
  <c r="CG37" i="3" s="1"/>
  <c r="CH91" i="3"/>
  <c r="I34" i="2"/>
  <c r="CH138" i="3"/>
  <c r="CH195" i="3"/>
  <c r="CG195" i="3"/>
  <c r="CH203" i="3"/>
  <c r="CG203" i="3"/>
  <c r="CG200" i="3"/>
  <c r="CH200" i="3"/>
  <c r="CG154" i="3"/>
  <c r="CH154" i="3"/>
  <c r="CH114" i="3"/>
  <c r="CG114" i="3"/>
  <c r="CG69" i="3"/>
  <c r="CH69" i="3"/>
  <c r="CG149" i="3"/>
  <c r="CH149" i="3"/>
  <c r="CH76" i="3"/>
  <c r="CG76" i="3"/>
  <c r="CH68" i="3"/>
  <c r="CG68" i="3"/>
  <c r="I21" i="2"/>
  <c r="AS3" i="2"/>
  <c r="CH51" i="3"/>
  <c r="CG51" i="3"/>
  <c r="I14" i="2"/>
  <c r="CG58" i="3"/>
  <c r="CH58" i="3"/>
  <c r="CG25" i="3"/>
  <c r="CH25" i="3"/>
  <c r="CH46" i="3"/>
  <c r="CG46" i="3"/>
  <c r="CG38" i="3"/>
  <c r="CH38" i="3"/>
  <c r="CH7" i="3"/>
  <c r="CG7" i="3"/>
  <c r="I27" i="2"/>
  <c r="I47" i="2"/>
  <c r="AS3" i="3"/>
  <c r="AD3" i="3"/>
  <c r="AL29" i="2"/>
  <c r="AL12" i="2"/>
  <c r="I44" i="2"/>
  <c r="Y41" i="2"/>
  <c r="I42" i="2"/>
  <c r="I48" i="2"/>
  <c r="I20" i="2"/>
  <c r="I30" i="2"/>
  <c r="I39" i="2"/>
  <c r="CG12" i="3"/>
  <c r="CH12" i="3"/>
  <c r="I7" i="2"/>
  <c r="AL50" i="2"/>
  <c r="AL9" i="2"/>
  <c r="AB3" i="2"/>
  <c r="AD3" i="2"/>
  <c r="I38" i="2"/>
  <c r="AL32" i="2"/>
  <c r="AL24" i="2"/>
  <c r="AL7" i="2"/>
  <c r="AL8" i="2"/>
  <c r="I13" i="2"/>
  <c r="I36" i="2"/>
  <c r="AL13" i="2"/>
  <c r="AL21" i="2"/>
  <c r="AL6" i="2"/>
  <c r="P3" i="2"/>
  <c r="I15" i="2"/>
  <c r="AL18" i="2"/>
  <c r="Y50" i="2"/>
  <c r="AL28" i="2"/>
  <c r="V3" i="2"/>
  <c r="Y34" i="2"/>
  <c r="AL44" i="2"/>
  <c r="AE3" i="2"/>
  <c r="I26" i="2"/>
  <c r="O3" i="2"/>
  <c r="Y22" i="2"/>
  <c r="AL27" i="2"/>
  <c r="L3" i="2"/>
  <c r="AL5" i="2"/>
  <c r="Y25" i="2"/>
  <c r="K3" i="2"/>
  <c r="Y17" i="2"/>
  <c r="AC3" i="2"/>
  <c r="Y42" i="2"/>
  <c r="AG3" i="2"/>
  <c r="Y10" i="2"/>
  <c r="AL15" i="2"/>
  <c r="Y48" i="2"/>
  <c r="AH3" i="2"/>
  <c r="Y44" i="2"/>
  <c r="AL40" i="2"/>
  <c r="AL20" i="2"/>
  <c r="Y26" i="2"/>
  <c r="Y11" i="2"/>
  <c r="Y35" i="2"/>
  <c r="Y37" i="2"/>
  <c r="Y9" i="2"/>
  <c r="AL25" i="2"/>
  <c r="Y14" i="2"/>
  <c r="BQ3" i="3"/>
  <c r="BC3" i="3"/>
  <c r="BT3" i="3"/>
  <c r="BS3" i="3"/>
  <c r="BD3" i="3"/>
  <c r="Y39" i="2"/>
  <c r="Y12" i="2"/>
  <c r="AL30" i="2"/>
  <c r="M9" i="7"/>
  <c r="AK3" i="2"/>
  <c r="Y36" i="2"/>
  <c r="Y24" i="2"/>
  <c r="AL10" i="2"/>
  <c r="AL38" i="2"/>
  <c r="T3" i="2"/>
  <c r="R3" i="2"/>
  <c r="S3" i="2"/>
  <c r="I49" i="2"/>
  <c r="I18" i="2"/>
  <c r="I28" i="2"/>
  <c r="Y40" i="2"/>
  <c r="Y29" i="2"/>
  <c r="AL47" i="2"/>
  <c r="I40" i="2"/>
  <c r="AA3" i="2"/>
  <c r="J3" i="2"/>
  <c r="Y32" i="2"/>
  <c r="AL34" i="2"/>
  <c r="AL17" i="2"/>
  <c r="Y47" i="2"/>
  <c r="Y20" i="2"/>
  <c r="I45" i="2"/>
  <c r="AI3" i="2"/>
  <c r="AJ3" i="2"/>
  <c r="Y15" i="2"/>
  <c r="AL35" i="2"/>
  <c r="Y49" i="2"/>
  <c r="Y31" i="2"/>
  <c r="AL49" i="2"/>
  <c r="AL22" i="2"/>
  <c r="I22" i="2"/>
  <c r="I31" i="2"/>
  <c r="Y46" i="2"/>
  <c r="M8" i="7"/>
  <c r="AL4" i="2"/>
  <c r="U3" i="2"/>
  <c r="Q3" i="2"/>
  <c r="Y23" i="2"/>
  <c r="Y28" i="2"/>
  <c r="AL37" i="2"/>
  <c r="AL43" i="2"/>
  <c r="Y4" i="2"/>
  <c r="Y7" i="2"/>
  <c r="I24" i="2"/>
  <c r="AL42" i="2"/>
  <c r="I37" i="2"/>
  <c r="Y21" i="2"/>
  <c r="AL39" i="2"/>
  <c r="X3" i="2"/>
  <c r="AL46" i="2"/>
  <c r="Y45" i="2"/>
  <c r="I25" i="2"/>
  <c r="I12" i="2"/>
  <c r="AL16" i="2"/>
  <c r="Y19" i="2"/>
  <c r="Y5" i="2"/>
  <c r="Y33" i="2"/>
  <c r="Y43" i="2"/>
  <c r="AL41" i="2"/>
  <c r="CD3" i="3"/>
  <c r="CE3" i="3" s="1"/>
  <c r="A3" i="3" s="1"/>
  <c r="CF3" i="3" s="1"/>
  <c r="AL14" i="2"/>
  <c r="Y38" i="2"/>
  <c r="AF3" i="2"/>
  <c r="AL45" i="2"/>
  <c r="Y6" i="2"/>
  <c r="I33" i="2"/>
  <c r="Y8" i="2"/>
  <c r="I8" i="2"/>
  <c r="I11" i="2"/>
  <c r="Y13" i="2"/>
  <c r="AL31" i="2"/>
  <c r="I32" i="2"/>
  <c r="AL11" i="2"/>
  <c r="I43" i="2"/>
  <c r="Y18" i="2"/>
  <c r="W3" i="2"/>
  <c r="AL26" i="2"/>
  <c r="AL33" i="2"/>
  <c r="I46" i="2"/>
  <c r="Y30" i="2"/>
  <c r="AL48" i="2"/>
  <c r="N3" i="2"/>
  <c r="AL19" i="2"/>
  <c r="I23" i="2"/>
  <c r="Y16" i="2"/>
  <c r="AL36" i="2"/>
  <c r="Y27" i="2"/>
  <c r="I29" i="2"/>
  <c r="AL23" i="2"/>
  <c r="CG124" i="3" l="1"/>
  <c r="AV26" i="2" s="1"/>
  <c r="CH134" i="3"/>
  <c r="CH122" i="3"/>
  <c r="AT26" i="2"/>
  <c r="CG101" i="3"/>
  <c r="CG130" i="3"/>
  <c r="CG140" i="3"/>
  <c r="CG186" i="3"/>
  <c r="AV28" i="2" s="1"/>
  <c r="AV14" i="2"/>
  <c r="AT49" i="2"/>
  <c r="CH84" i="3"/>
  <c r="CH126" i="3"/>
  <c r="AT10" i="2"/>
  <c r="AU14" i="2"/>
  <c r="CG70" i="3"/>
  <c r="CG132" i="3"/>
  <c r="CG78" i="3"/>
  <c r="AV38" i="2" s="1"/>
  <c r="CG192" i="3"/>
  <c r="CG207" i="3"/>
  <c r="CH193" i="3"/>
  <c r="CH56" i="3"/>
  <c r="AT29" i="2"/>
  <c r="CH136" i="3"/>
  <c r="CG83" i="3"/>
  <c r="CH121" i="3"/>
  <c r="AT7" i="2"/>
  <c r="CG71" i="3"/>
  <c r="CG56" i="3"/>
  <c r="AU8" i="2" s="1"/>
  <c r="CG193" i="3"/>
  <c r="CG100" i="3"/>
  <c r="AT9" i="2"/>
  <c r="CH139" i="3"/>
  <c r="CH189" i="3"/>
  <c r="CG81" i="3"/>
  <c r="CH94" i="3"/>
  <c r="AV19" i="2"/>
  <c r="AT19" i="2"/>
  <c r="CG204" i="3"/>
  <c r="CG135" i="3"/>
  <c r="AT44" i="2"/>
  <c r="CH135" i="3"/>
  <c r="AT6" i="2"/>
  <c r="CG85" i="3"/>
  <c r="AV6" i="2" s="1"/>
  <c r="AT39" i="2"/>
  <c r="CG205" i="3"/>
  <c r="AT38" i="2"/>
  <c r="CH75" i="3"/>
  <c r="AT37" i="2"/>
  <c r="CH99" i="3"/>
  <c r="CH188" i="3"/>
  <c r="CG98" i="3"/>
  <c r="AU44" i="2" s="1"/>
  <c r="CH118" i="3"/>
  <c r="AT28" i="2"/>
  <c r="AT20" i="2"/>
  <c r="CH80" i="3"/>
  <c r="CH129" i="3"/>
  <c r="AU19" i="2"/>
  <c r="AV39" i="2"/>
  <c r="CG31" i="3"/>
  <c r="AU20" i="2" s="1"/>
  <c r="CG131" i="3"/>
  <c r="CH131" i="3"/>
  <c r="CG79" i="3"/>
  <c r="CG178" i="3"/>
  <c r="CH178" i="3"/>
  <c r="AT22" i="2"/>
  <c r="CG11" i="3"/>
  <c r="AT50" i="2"/>
  <c r="AT48" i="2"/>
  <c r="AU26" i="2"/>
  <c r="CG74" i="3"/>
  <c r="CG181" i="3"/>
  <c r="CH181" i="3"/>
  <c r="CH14" i="3"/>
  <c r="CH201" i="3"/>
  <c r="CH26" i="3"/>
  <c r="CH90" i="3"/>
  <c r="CG144" i="3"/>
  <c r="AV24" i="2" s="1"/>
  <c r="AT47" i="2"/>
  <c r="CH143" i="3"/>
  <c r="CG27" i="3"/>
  <c r="AT24" i="2"/>
  <c r="CH146" i="3"/>
  <c r="CG47" i="3"/>
  <c r="AV16" i="2" s="1"/>
  <c r="CG93" i="3"/>
  <c r="AU33" i="2" s="1"/>
  <c r="AV47" i="2"/>
  <c r="CG23" i="3"/>
  <c r="AV12" i="2" s="1"/>
  <c r="AT33" i="2"/>
  <c r="CH45" i="3"/>
  <c r="CG29" i="3"/>
  <c r="CH13" i="3"/>
  <c r="AV20" i="2"/>
  <c r="AT23" i="2"/>
  <c r="AT18" i="2"/>
  <c r="CG8" i="3"/>
  <c r="AT12" i="2"/>
  <c r="CG24" i="3"/>
  <c r="CH21" i="3"/>
  <c r="CG9" i="3"/>
  <c r="CG6" i="3"/>
  <c r="CH5" i="3"/>
  <c r="AT16" i="2"/>
  <c r="CH49" i="3"/>
  <c r="CH20" i="3"/>
  <c r="CH157" i="3"/>
  <c r="AT45" i="2"/>
  <c r="CG177" i="3"/>
  <c r="CH61" i="3"/>
  <c r="AV32" i="2"/>
  <c r="CH59" i="3"/>
  <c r="CH53" i="3"/>
  <c r="AT15" i="2"/>
  <c r="CH110" i="3"/>
  <c r="AT36" i="2"/>
  <c r="CG104" i="3"/>
  <c r="AV35" i="2" s="1"/>
  <c r="CG66" i="3"/>
  <c r="CH168" i="3"/>
  <c r="CH169" i="3"/>
  <c r="AT30" i="2"/>
  <c r="AT41" i="2"/>
  <c r="CG40" i="3"/>
  <c r="AV13" i="2" s="1"/>
  <c r="CG44" i="3"/>
  <c r="AV41" i="2" s="1"/>
  <c r="CG112" i="3"/>
  <c r="AU27" i="2" s="1"/>
  <c r="CH174" i="3"/>
  <c r="AT31" i="2"/>
  <c r="CH172" i="3"/>
  <c r="CG147" i="3"/>
  <c r="AV31" i="2" s="1"/>
  <c r="CG162" i="3"/>
  <c r="AT27" i="2"/>
  <c r="CH198" i="3"/>
  <c r="CG50" i="3"/>
  <c r="AV15" i="2" s="1"/>
  <c r="AT17" i="2"/>
  <c r="AT42" i="2"/>
  <c r="CH64" i="3"/>
  <c r="AT34" i="2"/>
  <c r="AV5" i="2"/>
  <c r="CG173" i="3"/>
  <c r="CG165" i="3"/>
  <c r="AT13" i="2"/>
  <c r="AT35" i="2"/>
  <c r="CH106" i="3"/>
  <c r="CH16" i="3"/>
  <c r="AT25" i="2"/>
  <c r="CG153" i="3"/>
  <c r="AU36" i="2" s="1"/>
  <c r="CG159" i="3"/>
  <c r="AV30" i="2" s="1"/>
  <c r="CG65" i="3"/>
  <c r="CG150" i="3"/>
  <c r="AV21" i="2" s="1"/>
  <c r="CH65" i="3"/>
  <c r="CG107" i="3"/>
  <c r="AT40" i="2"/>
  <c r="AT43" i="2"/>
  <c r="CH167" i="3"/>
  <c r="CG109" i="3"/>
  <c r="CH152" i="3"/>
  <c r="CH63" i="3"/>
  <c r="CG18" i="3"/>
  <c r="AV43" i="2" s="1"/>
  <c r="AT21" i="2"/>
  <c r="AT32" i="2"/>
  <c r="CG164" i="3"/>
  <c r="AT11" i="2"/>
  <c r="CH164" i="3"/>
  <c r="AU39" i="2"/>
  <c r="CG191" i="3"/>
  <c r="AV11" i="2" s="1"/>
  <c r="CH109" i="3"/>
  <c r="AT46" i="2"/>
  <c r="CG34" i="3"/>
  <c r="AU45" i="2"/>
  <c r="CG35" i="3"/>
  <c r="AU47" i="2"/>
  <c r="CH37" i="3"/>
  <c r="AU5" i="2"/>
  <c r="AV45" i="2"/>
  <c r="AU32" i="2"/>
  <c r="AU7" i="2"/>
  <c r="AV7" i="2"/>
  <c r="AT4" i="2"/>
  <c r="CH3" i="3"/>
  <c r="CG3" i="3"/>
  <c r="I3" i="2"/>
  <c r="AU23" i="2"/>
  <c r="AV23" i="2"/>
  <c r="AL3" i="2"/>
  <c r="Y3" i="2"/>
  <c r="AU28" i="2" l="1"/>
  <c r="G28" i="2" s="1"/>
  <c r="AV49" i="2"/>
  <c r="AU38" i="2"/>
  <c r="G38" i="2" s="1"/>
  <c r="AU10" i="2"/>
  <c r="AV50" i="2"/>
  <c r="AV10" i="2"/>
  <c r="G14" i="2"/>
  <c r="AV37" i="2"/>
  <c r="AU49" i="2"/>
  <c r="AV17" i="2"/>
  <c r="AV29" i="2"/>
  <c r="AU50" i="2"/>
  <c r="AU6" i="2"/>
  <c r="G6" i="2" s="1"/>
  <c r="AV8" i="2"/>
  <c r="G8" i="2" s="1"/>
  <c r="AU29" i="2"/>
  <c r="AU22" i="2"/>
  <c r="G19" i="2"/>
  <c r="AV9" i="2"/>
  <c r="AU9" i="2"/>
  <c r="AU37" i="2"/>
  <c r="AV44" i="2"/>
  <c r="G44" i="2" s="1"/>
  <c r="G39" i="2"/>
  <c r="AV22" i="2"/>
  <c r="G26" i="2"/>
  <c r="G5" i="2"/>
  <c r="AU48" i="2"/>
  <c r="AV48" i="2"/>
  <c r="G7" i="2"/>
  <c r="AU24" i="2"/>
  <c r="G24" i="2" s="1"/>
  <c r="AU16" i="2"/>
  <c r="G16" i="2" s="1"/>
  <c r="AV33" i="2"/>
  <c r="G33" i="2" s="1"/>
  <c r="AU12" i="2"/>
  <c r="G12" i="2" s="1"/>
  <c r="G47" i="2"/>
  <c r="AV18" i="2"/>
  <c r="G20" i="2"/>
  <c r="AU18" i="2"/>
  <c r="AU31" i="2"/>
  <c r="G31" i="2" s="1"/>
  <c r="G23" i="2"/>
  <c r="AV34" i="2"/>
  <c r="AU35" i="2"/>
  <c r="G35" i="2" s="1"/>
  <c r="AU41" i="2"/>
  <c r="G41" i="2" s="1"/>
  <c r="AU13" i="2"/>
  <c r="G13" i="2" s="1"/>
  <c r="AV27" i="2"/>
  <c r="G27" i="2" s="1"/>
  <c r="AU25" i="2"/>
  <c r="AU15" i="2"/>
  <c r="G15" i="2" s="1"/>
  <c r="AU17" i="2"/>
  <c r="G17" i="2" s="1"/>
  <c r="AU34" i="2"/>
  <c r="G32" i="2"/>
  <c r="AV40" i="2"/>
  <c r="AV25" i="2"/>
  <c r="AV36" i="2"/>
  <c r="G36" i="2" s="1"/>
  <c r="AV42" i="2"/>
  <c r="AU30" i="2"/>
  <c r="G30" i="2" s="1"/>
  <c r="AU21" i="2"/>
  <c r="G21" i="2" s="1"/>
  <c r="AU43" i="2"/>
  <c r="G43" i="2" s="1"/>
  <c r="AU40" i="2"/>
  <c r="AU42" i="2"/>
  <c r="AU11" i="2"/>
  <c r="G11" i="2" s="1"/>
  <c r="AT3" i="2"/>
  <c r="AV46" i="2"/>
  <c r="AU46" i="2"/>
  <c r="G45" i="2"/>
  <c r="AV4" i="2"/>
  <c r="AU4" i="2"/>
  <c r="G49" i="2" l="1"/>
  <c r="G50" i="2"/>
  <c r="G10" i="2"/>
  <c r="G37" i="2"/>
  <c r="G29" i="2"/>
  <c r="G22" i="2"/>
  <c r="G9" i="2"/>
  <c r="G48" i="2"/>
  <c r="G4" i="2"/>
  <c r="G18" i="2"/>
  <c r="G34" i="2"/>
  <c r="G40" i="2"/>
  <c r="G25" i="2"/>
  <c r="G42" i="2"/>
  <c r="G46" i="2"/>
</calcChain>
</file>

<file path=xl/comments1.xml><?xml version="1.0" encoding="utf-8"?>
<comments xmlns="http://schemas.openxmlformats.org/spreadsheetml/2006/main">
  <authors>
    <author>Anonymous</author>
  </authors>
  <commentList>
    <comment ref="B3" authorId="0" shapeId="0">
      <text>
        <r>
          <rPr>
            <sz val="11"/>
            <rFont val="Calibri"/>
            <family val="2"/>
            <charset val="238"/>
          </rPr>
          <t>{$form.identifier}</t>
        </r>
      </text>
    </comment>
    <comment ref="B4" authorId="0" shapeId="0">
      <text>
        <r>
          <rPr>
            <sz val="11"/>
            <rFont val="Calibri"/>
            <family val="2"/>
            <charset val="238"/>
          </rPr>
          <t>{$form.name}</t>
        </r>
      </text>
    </comment>
    <comment ref="B5" authorId="0" shapeId="0">
      <text>
        <r>
          <rPr>
            <sz val="11"/>
            <rFont val="Calibri"/>
            <family val="2"/>
            <charset val="238"/>
          </rPr>
          <t>{$form.frequency}</t>
        </r>
      </text>
    </comment>
    <comment ref="B6" authorId="0" shapeId="0">
      <text>
        <r>
          <rPr>
            <sz val="11"/>
            <rFont val="Calibri"/>
            <family val="2"/>
            <charset val="238"/>
          </rPr>
          <t>{$session.period}</t>
        </r>
      </text>
    </comment>
    <comment ref="B7" authorId="0" shapeId="0">
      <text>
        <r>
          <rPr>
            <sz val="11"/>
            <rFont val="Calibri"/>
            <family val="2"/>
            <charset val="238"/>
          </rPr>
          <t>StartYear</t>
        </r>
      </text>
    </comment>
    <comment ref="B8" authorId="0" shapeId="0">
      <text>
        <r>
          <rPr>
            <sz val="11"/>
            <rFont val="Calibri"/>
            <family val="2"/>
            <charset val="238"/>
          </rPr>
          <t>EndYear</t>
        </r>
      </text>
    </comment>
    <comment ref="B9" authorId="0" shapeId="0">
      <text>
        <r>
          <rPr>
            <sz val="11"/>
            <rFont val="Calibri"/>
            <family val="2"/>
            <charset val="238"/>
          </rPr>
          <t>{$dataentry.duedate}</t>
        </r>
      </text>
    </comment>
    <comment ref="B13" authorId="0" shapeId="0">
      <text>
        <r>
          <rPr>
            <sz val="11"/>
            <rFont val="Calibri"/>
            <family val="2"/>
            <charset val="238"/>
          </rPr>
          <t>{$environment.orgname}</t>
        </r>
      </text>
    </comment>
    <comment ref="B14" authorId="0" shapeId="0">
      <text>
        <r>
          <rPr>
            <sz val="11"/>
            <rFont val="Calibri"/>
            <family val="2"/>
            <charset val="238"/>
          </rPr>
          <t>{$environment.orgaddress}</t>
        </r>
      </text>
    </comment>
    <comment ref="B15" authorId="0" shapeId="0">
      <text>
        <r>
          <rPr>
            <sz val="11"/>
            <rFont val="Calibri"/>
            <family val="2"/>
            <charset val="238"/>
          </rPr>
          <t>{$environment.orgcode}</t>
        </r>
      </text>
    </comment>
  </commentList>
</comments>
</file>

<file path=xl/comments2.xml><?xml version="1.0" encoding="utf-8"?>
<comments xmlns="http://schemas.openxmlformats.org/spreadsheetml/2006/main">
  <authors>
    <author>Anonymous</author>
  </authors>
  <commentList>
    <comment ref="A4" authorId="0" shapeId="0">
      <text>
        <r>
          <rPr>
            <sz val="11"/>
            <rFont val="Calibri"/>
            <family val="2"/>
            <charset val="238"/>
          </rPr>
          <t>Osszesito:Osszesito_VKR_Sorszam</t>
        </r>
      </text>
    </comment>
    <comment ref="B4" authorId="0" shapeId="0">
      <text>
        <r>
          <rPr>
            <sz val="11"/>
            <rFont val="Calibri"/>
            <family val="2"/>
            <charset val="238"/>
          </rPr>
          <t>Osszesito:Osszesito_VKR_Nev</t>
        </r>
      </text>
    </comment>
    <comment ref="C4" authorId="0" shapeId="0">
      <text>
        <r>
          <rPr>
            <sz val="11"/>
            <rFont val="Calibri"/>
            <family val="2"/>
            <charset val="238"/>
          </rPr>
          <t>Osszesito:Osszesito_VKR_Kod</t>
        </r>
      </text>
    </comment>
    <comment ref="D4" authorId="0" shapeId="0">
      <text>
        <r>
          <rPr>
            <sz val="11"/>
            <rFont val="Calibri"/>
            <family val="2"/>
            <charset val="238"/>
          </rPr>
          <t>Osszesito:Osszesito_ISA</t>
        </r>
      </text>
    </comment>
    <comment ref="E4" authorId="0" shapeId="0">
      <text>
        <r>
          <rPr>
            <sz val="11"/>
            <rFont val="Calibri"/>
            <family val="2"/>
            <charset val="238"/>
          </rPr>
          <t>Osszesito:Osszesito_EllatasertFelelos</t>
        </r>
      </text>
    </comment>
    <comment ref="F4" authorId="0" shapeId="0">
      <text>
        <r>
          <rPr>
            <sz val="11"/>
            <rFont val="Calibri"/>
            <family val="2"/>
            <charset val="238"/>
          </rPr>
          <t>Osszesito:Osszesito_EllatasiTerulet</t>
        </r>
      </text>
    </comment>
    <comment ref="A5" authorId="0" shapeId="0">
      <text>
        <r>
          <rPr>
            <sz val="11"/>
            <rFont val="Calibri"/>
            <family val="2"/>
            <charset val="238"/>
          </rPr>
          <t>Osszesito:Osszesito_VKR_Sorszam</t>
        </r>
      </text>
    </comment>
    <comment ref="B5" authorId="0" shapeId="0">
      <text>
        <r>
          <rPr>
            <sz val="11"/>
            <rFont val="Calibri"/>
            <family val="2"/>
            <charset val="238"/>
          </rPr>
          <t>Osszesito:Osszesito_VKR_Nev</t>
        </r>
      </text>
    </comment>
    <comment ref="C5" authorId="0" shapeId="0">
      <text>
        <r>
          <rPr>
            <sz val="11"/>
            <rFont val="Calibri"/>
            <family val="2"/>
            <charset val="238"/>
          </rPr>
          <t>Osszesito:Osszesito_VKR_Kod</t>
        </r>
      </text>
    </comment>
    <comment ref="D5" authorId="0" shapeId="0">
      <text>
        <r>
          <rPr>
            <sz val="11"/>
            <rFont val="Calibri"/>
            <family val="2"/>
            <charset val="238"/>
          </rPr>
          <t>Osszesito:Osszesito_ISA</t>
        </r>
      </text>
    </comment>
    <comment ref="E5" authorId="0" shapeId="0">
      <text>
        <r>
          <rPr>
            <sz val="11"/>
            <rFont val="Calibri"/>
            <family val="2"/>
            <charset val="238"/>
          </rPr>
          <t>Osszesito:Osszesito_EllatasertFelelos</t>
        </r>
      </text>
    </comment>
    <comment ref="F5" authorId="0" shapeId="0">
      <text>
        <r>
          <rPr>
            <sz val="11"/>
            <rFont val="Calibri"/>
            <family val="2"/>
            <charset val="238"/>
          </rPr>
          <t>Osszesito:Osszesito_EllatasiTerulet</t>
        </r>
      </text>
    </comment>
    <comment ref="A6" authorId="0" shapeId="0">
      <text>
        <r>
          <rPr>
            <sz val="11"/>
            <rFont val="Calibri"/>
            <family val="2"/>
            <charset val="238"/>
          </rPr>
          <t>Osszesito:Osszesito_VKR_Sorszam</t>
        </r>
      </text>
    </comment>
    <comment ref="B6" authorId="0" shapeId="0">
      <text>
        <r>
          <rPr>
            <sz val="11"/>
            <rFont val="Calibri"/>
            <family val="2"/>
            <charset val="238"/>
          </rPr>
          <t>Osszesito:Osszesito_VKR_Nev</t>
        </r>
      </text>
    </comment>
    <comment ref="C6" authorId="0" shapeId="0">
      <text>
        <r>
          <rPr>
            <sz val="11"/>
            <rFont val="Calibri"/>
            <family val="2"/>
            <charset val="238"/>
          </rPr>
          <t>Osszesito:Osszesito_VKR_Kod</t>
        </r>
      </text>
    </comment>
    <comment ref="D6" authorId="0" shapeId="0">
      <text>
        <r>
          <rPr>
            <sz val="11"/>
            <rFont val="Calibri"/>
            <family val="2"/>
            <charset val="238"/>
          </rPr>
          <t>Osszesito:Osszesito_ISA</t>
        </r>
      </text>
    </comment>
    <comment ref="E6" authorId="0" shapeId="0">
      <text>
        <r>
          <rPr>
            <sz val="11"/>
            <rFont val="Calibri"/>
            <family val="2"/>
            <charset val="238"/>
          </rPr>
          <t>Osszesito:Osszesito_EllatasertFelelos</t>
        </r>
      </text>
    </comment>
    <comment ref="F6" authorId="0" shapeId="0">
      <text>
        <r>
          <rPr>
            <sz val="11"/>
            <rFont val="Calibri"/>
            <family val="2"/>
            <charset val="238"/>
          </rPr>
          <t>Osszesito:Osszesito_EllatasiTerulet</t>
        </r>
      </text>
    </comment>
    <comment ref="A7" authorId="0" shapeId="0">
      <text>
        <r>
          <rPr>
            <sz val="11"/>
            <rFont val="Calibri"/>
            <family val="2"/>
            <charset val="238"/>
          </rPr>
          <t>Osszesito:Osszesito_VKR_Sorszam</t>
        </r>
      </text>
    </comment>
    <comment ref="B7" authorId="0" shapeId="0">
      <text>
        <r>
          <rPr>
            <sz val="11"/>
            <rFont val="Calibri"/>
            <family val="2"/>
            <charset val="238"/>
          </rPr>
          <t>Osszesito:Osszesito_VKR_Nev</t>
        </r>
      </text>
    </comment>
    <comment ref="C7" authorId="0" shapeId="0">
      <text>
        <r>
          <rPr>
            <sz val="11"/>
            <rFont val="Calibri"/>
            <family val="2"/>
            <charset val="238"/>
          </rPr>
          <t>Osszesito:Osszesito_VKR_Kod</t>
        </r>
      </text>
    </comment>
    <comment ref="D7" authorId="0" shapeId="0">
      <text>
        <r>
          <rPr>
            <sz val="11"/>
            <rFont val="Calibri"/>
            <family val="2"/>
            <charset val="238"/>
          </rPr>
          <t>Osszesito:Osszesito_ISA</t>
        </r>
      </text>
    </comment>
    <comment ref="E7" authorId="0" shapeId="0">
      <text>
        <r>
          <rPr>
            <sz val="11"/>
            <rFont val="Calibri"/>
            <family val="2"/>
            <charset val="238"/>
          </rPr>
          <t>Osszesito:Osszesito_EllatasertFelelos</t>
        </r>
      </text>
    </comment>
    <comment ref="F7" authorId="0" shapeId="0">
      <text>
        <r>
          <rPr>
            <sz val="11"/>
            <rFont val="Calibri"/>
            <family val="2"/>
            <charset val="238"/>
          </rPr>
          <t>Osszesito:Osszesito_EllatasiTerulet</t>
        </r>
      </text>
    </comment>
    <comment ref="A8" authorId="0" shapeId="0">
      <text>
        <r>
          <rPr>
            <sz val="11"/>
            <rFont val="Calibri"/>
            <family val="2"/>
            <charset val="238"/>
          </rPr>
          <t>Osszesito:Osszesito_VKR_Sorszam</t>
        </r>
      </text>
    </comment>
    <comment ref="B8" authorId="0" shapeId="0">
      <text>
        <r>
          <rPr>
            <sz val="11"/>
            <rFont val="Calibri"/>
            <family val="2"/>
            <charset val="238"/>
          </rPr>
          <t>Osszesito:Osszesito_VKR_Nev</t>
        </r>
      </text>
    </comment>
    <comment ref="C8" authorId="0" shapeId="0">
      <text>
        <r>
          <rPr>
            <sz val="11"/>
            <rFont val="Calibri"/>
            <family val="2"/>
            <charset val="238"/>
          </rPr>
          <t>Osszesito:Osszesito_VKR_Kod</t>
        </r>
      </text>
    </comment>
    <comment ref="D8" authorId="0" shapeId="0">
      <text>
        <r>
          <rPr>
            <sz val="11"/>
            <rFont val="Calibri"/>
            <family val="2"/>
            <charset val="238"/>
          </rPr>
          <t>Osszesito:Osszesito_ISA</t>
        </r>
      </text>
    </comment>
    <comment ref="E8" authorId="0" shapeId="0">
      <text>
        <r>
          <rPr>
            <sz val="11"/>
            <rFont val="Calibri"/>
            <family val="2"/>
            <charset val="238"/>
          </rPr>
          <t>Osszesito:Osszesito_EllatasertFelelos</t>
        </r>
      </text>
    </comment>
    <comment ref="F8" authorId="0" shapeId="0">
      <text>
        <r>
          <rPr>
            <sz val="11"/>
            <rFont val="Calibri"/>
            <family val="2"/>
            <charset val="238"/>
          </rPr>
          <t>Osszesito:Osszesito_EllatasiTerulet</t>
        </r>
      </text>
    </comment>
    <comment ref="A9" authorId="0" shapeId="0">
      <text>
        <r>
          <rPr>
            <sz val="11"/>
            <rFont val="Calibri"/>
            <family val="2"/>
            <charset val="238"/>
          </rPr>
          <t>Osszesito:Osszesito_VKR_Sorszam</t>
        </r>
      </text>
    </comment>
    <comment ref="B9" authorId="0" shapeId="0">
      <text>
        <r>
          <rPr>
            <sz val="11"/>
            <rFont val="Calibri"/>
            <family val="2"/>
            <charset val="238"/>
          </rPr>
          <t>Osszesito:Osszesito_VKR_Nev</t>
        </r>
      </text>
    </comment>
    <comment ref="C9" authorId="0" shapeId="0">
      <text>
        <r>
          <rPr>
            <sz val="11"/>
            <rFont val="Calibri"/>
            <family val="2"/>
            <charset val="238"/>
          </rPr>
          <t>Osszesito:Osszesito_VKR_Kod</t>
        </r>
      </text>
    </comment>
    <comment ref="D9" authorId="0" shapeId="0">
      <text>
        <r>
          <rPr>
            <sz val="11"/>
            <rFont val="Calibri"/>
            <family val="2"/>
            <charset val="238"/>
          </rPr>
          <t>Osszesito:Osszesito_ISA</t>
        </r>
      </text>
    </comment>
    <comment ref="E9" authorId="0" shapeId="0">
      <text>
        <r>
          <rPr>
            <sz val="11"/>
            <rFont val="Calibri"/>
            <family val="2"/>
            <charset val="238"/>
          </rPr>
          <t>Osszesito:Osszesito_EllatasertFelelos</t>
        </r>
      </text>
    </comment>
    <comment ref="F9" authorId="0" shapeId="0">
      <text>
        <r>
          <rPr>
            <sz val="11"/>
            <rFont val="Calibri"/>
            <family val="2"/>
            <charset val="238"/>
          </rPr>
          <t>Osszesito:Osszesito_EllatasiTerulet</t>
        </r>
      </text>
    </comment>
    <comment ref="A10" authorId="0" shapeId="0">
      <text>
        <r>
          <rPr>
            <sz val="11"/>
            <rFont val="Calibri"/>
            <family val="2"/>
            <charset val="238"/>
          </rPr>
          <t>Osszesito:Osszesito_VKR_Sorszam</t>
        </r>
      </text>
    </comment>
    <comment ref="B10" authorId="0" shapeId="0">
      <text>
        <r>
          <rPr>
            <sz val="11"/>
            <rFont val="Calibri"/>
            <family val="2"/>
            <charset val="238"/>
          </rPr>
          <t>Osszesito:Osszesito_VKR_Nev</t>
        </r>
      </text>
    </comment>
    <comment ref="C10" authorId="0" shapeId="0">
      <text>
        <r>
          <rPr>
            <sz val="11"/>
            <rFont val="Calibri"/>
            <family val="2"/>
            <charset val="238"/>
          </rPr>
          <t>Osszesito:Osszesito_VKR_Kod</t>
        </r>
      </text>
    </comment>
    <comment ref="D10" authorId="0" shapeId="0">
      <text>
        <r>
          <rPr>
            <sz val="11"/>
            <rFont val="Calibri"/>
            <family val="2"/>
            <charset val="238"/>
          </rPr>
          <t>Osszesito:Osszesito_ISA</t>
        </r>
      </text>
    </comment>
    <comment ref="E10" authorId="0" shapeId="0">
      <text>
        <r>
          <rPr>
            <sz val="11"/>
            <rFont val="Calibri"/>
            <family val="2"/>
            <charset val="238"/>
          </rPr>
          <t>Osszesito:Osszesito_EllatasertFelelos</t>
        </r>
      </text>
    </comment>
    <comment ref="F10" authorId="0" shapeId="0">
      <text>
        <r>
          <rPr>
            <sz val="11"/>
            <rFont val="Calibri"/>
            <family val="2"/>
            <charset val="238"/>
          </rPr>
          <t>Osszesito:Osszesito_EllatasiTerulet</t>
        </r>
      </text>
    </comment>
    <comment ref="A11" authorId="0" shapeId="0">
      <text>
        <r>
          <rPr>
            <sz val="11"/>
            <rFont val="Calibri"/>
            <family val="2"/>
            <charset val="238"/>
          </rPr>
          <t>Osszesito:Osszesito_VKR_Sorszam</t>
        </r>
      </text>
    </comment>
    <comment ref="B11" authorId="0" shapeId="0">
      <text>
        <r>
          <rPr>
            <sz val="11"/>
            <rFont val="Calibri"/>
            <family val="2"/>
            <charset val="238"/>
          </rPr>
          <t>Osszesito:Osszesito_VKR_Nev</t>
        </r>
      </text>
    </comment>
    <comment ref="C11" authorId="0" shapeId="0">
      <text>
        <r>
          <rPr>
            <sz val="11"/>
            <rFont val="Calibri"/>
            <family val="2"/>
            <charset val="238"/>
          </rPr>
          <t>Osszesito:Osszesito_VKR_Kod</t>
        </r>
      </text>
    </comment>
    <comment ref="D11" authorId="0" shapeId="0">
      <text>
        <r>
          <rPr>
            <sz val="11"/>
            <rFont val="Calibri"/>
            <family val="2"/>
            <charset val="238"/>
          </rPr>
          <t>Osszesito:Osszesito_ISA</t>
        </r>
      </text>
    </comment>
    <comment ref="E11" authorId="0" shapeId="0">
      <text>
        <r>
          <rPr>
            <sz val="11"/>
            <rFont val="Calibri"/>
            <family val="2"/>
            <charset val="238"/>
          </rPr>
          <t>Osszesito:Osszesito_EllatasertFelelos</t>
        </r>
      </text>
    </comment>
    <comment ref="F11" authorId="0" shapeId="0">
      <text>
        <r>
          <rPr>
            <sz val="11"/>
            <rFont val="Calibri"/>
            <family val="2"/>
            <charset val="238"/>
          </rPr>
          <t>Osszesito:Osszesito_EllatasiTerulet</t>
        </r>
      </text>
    </comment>
    <comment ref="A12" authorId="0" shapeId="0">
      <text>
        <r>
          <rPr>
            <sz val="11"/>
            <rFont val="Calibri"/>
            <family val="2"/>
            <charset val="238"/>
          </rPr>
          <t>Osszesito:Osszesito_VKR_Sorszam</t>
        </r>
      </text>
    </comment>
    <comment ref="B12" authorId="0" shapeId="0">
      <text>
        <r>
          <rPr>
            <sz val="11"/>
            <rFont val="Calibri"/>
            <family val="2"/>
            <charset val="238"/>
          </rPr>
          <t>Osszesito:Osszesito_VKR_Nev</t>
        </r>
      </text>
    </comment>
    <comment ref="C12" authorId="0" shapeId="0">
      <text>
        <r>
          <rPr>
            <sz val="11"/>
            <rFont val="Calibri"/>
            <family val="2"/>
            <charset val="238"/>
          </rPr>
          <t>Osszesito:Osszesito_VKR_Kod</t>
        </r>
      </text>
    </comment>
    <comment ref="D12" authorId="0" shapeId="0">
      <text>
        <r>
          <rPr>
            <sz val="11"/>
            <rFont val="Calibri"/>
            <family val="2"/>
            <charset val="238"/>
          </rPr>
          <t>Osszesito:Osszesito_ISA</t>
        </r>
      </text>
    </comment>
    <comment ref="E12" authorId="0" shapeId="0">
      <text>
        <r>
          <rPr>
            <sz val="11"/>
            <rFont val="Calibri"/>
            <family val="2"/>
            <charset val="238"/>
          </rPr>
          <t>Osszesito:Osszesito_EllatasertFelelos</t>
        </r>
      </text>
    </comment>
    <comment ref="F12" authorId="0" shapeId="0">
      <text>
        <r>
          <rPr>
            <sz val="11"/>
            <rFont val="Calibri"/>
            <family val="2"/>
            <charset val="238"/>
          </rPr>
          <t>Osszesito:Osszesito_EllatasiTerulet</t>
        </r>
      </text>
    </comment>
    <comment ref="A13" authorId="0" shapeId="0">
      <text>
        <r>
          <rPr>
            <sz val="11"/>
            <rFont val="Calibri"/>
            <family val="2"/>
            <charset val="238"/>
          </rPr>
          <t>Osszesito:Osszesito_VKR_Sorszam</t>
        </r>
      </text>
    </comment>
    <comment ref="B13" authorId="0" shapeId="0">
      <text>
        <r>
          <rPr>
            <sz val="11"/>
            <rFont val="Calibri"/>
            <family val="2"/>
            <charset val="238"/>
          </rPr>
          <t>Osszesito:Osszesito_VKR_Nev</t>
        </r>
      </text>
    </comment>
    <comment ref="C13" authorId="0" shapeId="0">
      <text>
        <r>
          <rPr>
            <sz val="11"/>
            <rFont val="Calibri"/>
            <family val="2"/>
            <charset val="238"/>
          </rPr>
          <t>Osszesito:Osszesito_VKR_Kod</t>
        </r>
      </text>
    </comment>
    <comment ref="D13" authorId="0" shapeId="0">
      <text>
        <r>
          <rPr>
            <sz val="11"/>
            <rFont val="Calibri"/>
            <family val="2"/>
            <charset val="238"/>
          </rPr>
          <t>Osszesito:Osszesito_ISA</t>
        </r>
      </text>
    </comment>
    <comment ref="E13" authorId="0" shapeId="0">
      <text>
        <r>
          <rPr>
            <sz val="11"/>
            <rFont val="Calibri"/>
            <family val="2"/>
            <charset val="238"/>
          </rPr>
          <t>Osszesito:Osszesito_EllatasertFelelos</t>
        </r>
      </text>
    </comment>
    <comment ref="F13" authorId="0" shapeId="0">
      <text>
        <r>
          <rPr>
            <sz val="11"/>
            <rFont val="Calibri"/>
            <family val="2"/>
            <charset val="238"/>
          </rPr>
          <t>Osszesito:Osszesito_EllatasiTerulet</t>
        </r>
      </text>
    </comment>
    <comment ref="A14" authorId="0" shapeId="0">
      <text>
        <r>
          <rPr>
            <sz val="11"/>
            <rFont val="Calibri"/>
            <family val="2"/>
            <charset val="238"/>
          </rPr>
          <t>Osszesito:Osszesito_VKR_Sorszam</t>
        </r>
      </text>
    </comment>
    <comment ref="B14" authorId="0" shapeId="0">
      <text>
        <r>
          <rPr>
            <sz val="11"/>
            <rFont val="Calibri"/>
            <family val="2"/>
            <charset val="238"/>
          </rPr>
          <t>Osszesito:Osszesito_VKR_Nev</t>
        </r>
      </text>
    </comment>
    <comment ref="C14" authorId="0" shapeId="0">
      <text>
        <r>
          <rPr>
            <sz val="11"/>
            <rFont val="Calibri"/>
            <family val="2"/>
            <charset val="238"/>
          </rPr>
          <t>Osszesito:Osszesito_VKR_Kod</t>
        </r>
      </text>
    </comment>
    <comment ref="D14" authorId="0" shapeId="0">
      <text>
        <r>
          <rPr>
            <sz val="11"/>
            <rFont val="Calibri"/>
            <family val="2"/>
            <charset val="238"/>
          </rPr>
          <t>Osszesito:Osszesito_ISA</t>
        </r>
      </text>
    </comment>
    <comment ref="E14" authorId="0" shapeId="0">
      <text>
        <r>
          <rPr>
            <sz val="11"/>
            <rFont val="Calibri"/>
            <family val="2"/>
            <charset val="238"/>
          </rPr>
          <t>Osszesito:Osszesito_EllatasertFelelos</t>
        </r>
      </text>
    </comment>
    <comment ref="F14" authorId="0" shapeId="0">
      <text>
        <r>
          <rPr>
            <sz val="11"/>
            <rFont val="Calibri"/>
            <family val="2"/>
            <charset val="238"/>
          </rPr>
          <t>Osszesito:Osszesito_EllatasiTerulet</t>
        </r>
      </text>
    </comment>
    <comment ref="A15" authorId="0" shapeId="0">
      <text>
        <r>
          <rPr>
            <sz val="11"/>
            <rFont val="Calibri"/>
            <family val="2"/>
            <charset val="238"/>
          </rPr>
          <t>Osszesito:Osszesito_VKR_Sorszam</t>
        </r>
      </text>
    </comment>
    <comment ref="B15" authorId="0" shapeId="0">
      <text>
        <r>
          <rPr>
            <sz val="11"/>
            <rFont val="Calibri"/>
            <family val="2"/>
            <charset val="238"/>
          </rPr>
          <t>Osszesito:Osszesito_VKR_Nev</t>
        </r>
      </text>
    </comment>
    <comment ref="C15" authorId="0" shapeId="0">
      <text>
        <r>
          <rPr>
            <sz val="11"/>
            <rFont val="Calibri"/>
            <family val="2"/>
            <charset val="238"/>
          </rPr>
          <t>Osszesito:Osszesito_VKR_Kod</t>
        </r>
      </text>
    </comment>
    <comment ref="D15" authorId="0" shapeId="0">
      <text>
        <r>
          <rPr>
            <sz val="11"/>
            <rFont val="Calibri"/>
            <family val="2"/>
            <charset val="238"/>
          </rPr>
          <t>Osszesito:Osszesito_ISA</t>
        </r>
      </text>
    </comment>
    <comment ref="E15" authorId="0" shapeId="0">
      <text>
        <r>
          <rPr>
            <sz val="11"/>
            <rFont val="Calibri"/>
            <family val="2"/>
            <charset val="238"/>
          </rPr>
          <t>Osszesito:Osszesito_EllatasertFelelos</t>
        </r>
      </text>
    </comment>
    <comment ref="F15" authorId="0" shapeId="0">
      <text>
        <r>
          <rPr>
            <sz val="11"/>
            <rFont val="Calibri"/>
            <family val="2"/>
            <charset val="238"/>
          </rPr>
          <t>Osszesito:Osszesito_EllatasiTerulet</t>
        </r>
      </text>
    </comment>
    <comment ref="A16" authorId="0" shapeId="0">
      <text>
        <r>
          <rPr>
            <sz val="11"/>
            <rFont val="Calibri"/>
            <family val="2"/>
            <charset val="238"/>
          </rPr>
          <t>Osszesito:Osszesito_VKR_Sorszam</t>
        </r>
      </text>
    </comment>
    <comment ref="B16" authorId="0" shapeId="0">
      <text>
        <r>
          <rPr>
            <sz val="11"/>
            <rFont val="Calibri"/>
            <family val="2"/>
            <charset val="238"/>
          </rPr>
          <t>Osszesito:Osszesito_VKR_Nev</t>
        </r>
      </text>
    </comment>
    <comment ref="C16" authorId="0" shapeId="0">
      <text>
        <r>
          <rPr>
            <sz val="11"/>
            <rFont val="Calibri"/>
            <family val="2"/>
            <charset val="238"/>
          </rPr>
          <t>Osszesito:Osszesito_VKR_Kod</t>
        </r>
      </text>
    </comment>
    <comment ref="D16" authorId="0" shapeId="0">
      <text>
        <r>
          <rPr>
            <sz val="11"/>
            <rFont val="Calibri"/>
            <family val="2"/>
            <charset val="238"/>
          </rPr>
          <t>Osszesito:Osszesito_ISA</t>
        </r>
      </text>
    </comment>
    <comment ref="E16" authorId="0" shapeId="0">
      <text>
        <r>
          <rPr>
            <sz val="11"/>
            <rFont val="Calibri"/>
            <family val="2"/>
            <charset val="238"/>
          </rPr>
          <t>Osszesito:Osszesito_EllatasertFelelos</t>
        </r>
      </text>
    </comment>
    <comment ref="F16" authorId="0" shapeId="0">
      <text>
        <r>
          <rPr>
            <sz val="11"/>
            <rFont val="Calibri"/>
            <family val="2"/>
            <charset val="238"/>
          </rPr>
          <t>Osszesito:Osszesito_EllatasiTerulet</t>
        </r>
      </text>
    </comment>
    <comment ref="A17" authorId="0" shapeId="0">
      <text>
        <r>
          <rPr>
            <sz val="11"/>
            <rFont val="Calibri"/>
            <family val="2"/>
            <charset val="238"/>
          </rPr>
          <t>Osszesito:Osszesito_VKR_Sorszam</t>
        </r>
      </text>
    </comment>
    <comment ref="B17" authorId="0" shapeId="0">
      <text>
        <r>
          <rPr>
            <sz val="11"/>
            <rFont val="Calibri"/>
            <family val="2"/>
            <charset val="238"/>
          </rPr>
          <t>Osszesito:Osszesito_VKR_Nev</t>
        </r>
      </text>
    </comment>
    <comment ref="C17" authorId="0" shapeId="0">
      <text>
        <r>
          <rPr>
            <sz val="11"/>
            <rFont val="Calibri"/>
            <family val="2"/>
            <charset val="238"/>
          </rPr>
          <t>Osszesito:Osszesito_VKR_Kod</t>
        </r>
      </text>
    </comment>
    <comment ref="D17" authorId="0" shapeId="0">
      <text>
        <r>
          <rPr>
            <sz val="11"/>
            <rFont val="Calibri"/>
            <family val="2"/>
            <charset val="238"/>
          </rPr>
          <t>Osszesito:Osszesito_ISA</t>
        </r>
      </text>
    </comment>
    <comment ref="E17" authorId="0" shapeId="0">
      <text>
        <r>
          <rPr>
            <sz val="11"/>
            <rFont val="Calibri"/>
            <family val="2"/>
            <charset val="238"/>
          </rPr>
          <t>Osszesito:Osszesito_EllatasertFelelos</t>
        </r>
      </text>
    </comment>
    <comment ref="F17" authorId="0" shapeId="0">
      <text>
        <r>
          <rPr>
            <sz val="11"/>
            <rFont val="Calibri"/>
            <family val="2"/>
            <charset val="238"/>
          </rPr>
          <t>Osszesito:Osszesito_EllatasiTerulet</t>
        </r>
      </text>
    </comment>
    <comment ref="A18" authorId="0" shapeId="0">
      <text>
        <r>
          <rPr>
            <sz val="11"/>
            <rFont val="Calibri"/>
            <family val="2"/>
            <charset val="238"/>
          </rPr>
          <t>Osszesito:Osszesito_VKR_Sorszam</t>
        </r>
      </text>
    </comment>
    <comment ref="B18" authorId="0" shapeId="0">
      <text>
        <r>
          <rPr>
            <sz val="11"/>
            <rFont val="Calibri"/>
            <family val="2"/>
            <charset val="238"/>
          </rPr>
          <t>Osszesito:Osszesito_VKR_Nev</t>
        </r>
      </text>
    </comment>
    <comment ref="C18" authorId="0" shapeId="0">
      <text>
        <r>
          <rPr>
            <sz val="11"/>
            <rFont val="Calibri"/>
            <family val="2"/>
            <charset val="238"/>
          </rPr>
          <t>Osszesito:Osszesito_VKR_Kod</t>
        </r>
      </text>
    </comment>
    <comment ref="D18" authorId="0" shapeId="0">
      <text>
        <r>
          <rPr>
            <sz val="11"/>
            <rFont val="Calibri"/>
            <family val="2"/>
            <charset val="238"/>
          </rPr>
          <t>Osszesito:Osszesito_ISA</t>
        </r>
      </text>
    </comment>
    <comment ref="E18" authorId="0" shapeId="0">
      <text>
        <r>
          <rPr>
            <sz val="11"/>
            <rFont val="Calibri"/>
            <family val="2"/>
            <charset val="238"/>
          </rPr>
          <t>Osszesito:Osszesito_EllatasertFelelos</t>
        </r>
      </text>
    </comment>
    <comment ref="F18" authorId="0" shapeId="0">
      <text>
        <r>
          <rPr>
            <sz val="11"/>
            <rFont val="Calibri"/>
            <family val="2"/>
            <charset val="238"/>
          </rPr>
          <t>Osszesito:Osszesito_EllatasiTerulet</t>
        </r>
      </text>
    </comment>
    <comment ref="A19" authorId="0" shapeId="0">
      <text>
        <r>
          <rPr>
            <sz val="11"/>
            <rFont val="Calibri"/>
            <family val="2"/>
            <charset val="238"/>
          </rPr>
          <t>Osszesito:Osszesito_VKR_Sorszam</t>
        </r>
      </text>
    </comment>
    <comment ref="B19" authorId="0" shapeId="0">
      <text>
        <r>
          <rPr>
            <sz val="11"/>
            <rFont val="Calibri"/>
            <family val="2"/>
            <charset val="238"/>
          </rPr>
          <t>Osszesito:Osszesito_VKR_Nev</t>
        </r>
      </text>
    </comment>
    <comment ref="C19" authorId="0" shapeId="0">
      <text>
        <r>
          <rPr>
            <sz val="11"/>
            <rFont val="Calibri"/>
            <family val="2"/>
            <charset val="238"/>
          </rPr>
          <t>Osszesito:Osszesito_VKR_Kod</t>
        </r>
      </text>
    </comment>
    <comment ref="D19" authorId="0" shapeId="0">
      <text>
        <r>
          <rPr>
            <sz val="11"/>
            <rFont val="Calibri"/>
            <family val="2"/>
            <charset val="238"/>
          </rPr>
          <t>Osszesito:Osszesito_ISA</t>
        </r>
      </text>
    </comment>
    <comment ref="E19" authorId="0" shapeId="0">
      <text>
        <r>
          <rPr>
            <sz val="11"/>
            <rFont val="Calibri"/>
            <family val="2"/>
            <charset val="238"/>
          </rPr>
          <t>Osszesito:Osszesito_EllatasertFelelos</t>
        </r>
      </text>
    </comment>
    <comment ref="F19" authorId="0" shapeId="0">
      <text>
        <r>
          <rPr>
            <sz val="11"/>
            <rFont val="Calibri"/>
            <family val="2"/>
            <charset val="238"/>
          </rPr>
          <t>Osszesito:Osszesito_EllatasiTerulet</t>
        </r>
      </text>
    </comment>
    <comment ref="A20" authorId="0" shapeId="0">
      <text>
        <r>
          <rPr>
            <sz val="11"/>
            <rFont val="Calibri"/>
            <family val="2"/>
            <charset val="238"/>
          </rPr>
          <t>Osszesito:Osszesito_VKR_Sorszam</t>
        </r>
      </text>
    </comment>
    <comment ref="B20" authorId="0" shapeId="0">
      <text>
        <r>
          <rPr>
            <sz val="11"/>
            <rFont val="Calibri"/>
            <family val="2"/>
            <charset val="238"/>
          </rPr>
          <t>Osszesito:Osszesito_VKR_Nev</t>
        </r>
      </text>
    </comment>
    <comment ref="C20" authorId="0" shapeId="0">
      <text>
        <r>
          <rPr>
            <sz val="11"/>
            <rFont val="Calibri"/>
            <family val="2"/>
            <charset val="238"/>
          </rPr>
          <t>Osszesito:Osszesito_VKR_Kod</t>
        </r>
      </text>
    </comment>
    <comment ref="D20" authorId="0" shapeId="0">
      <text>
        <r>
          <rPr>
            <sz val="11"/>
            <rFont val="Calibri"/>
            <family val="2"/>
            <charset val="238"/>
          </rPr>
          <t>Osszesito:Osszesito_ISA</t>
        </r>
      </text>
    </comment>
    <comment ref="E20" authorId="0" shapeId="0">
      <text>
        <r>
          <rPr>
            <sz val="11"/>
            <rFont val="Calibri"/>
            <family val="2"/>
            <charset val="238"/>
          </rPr>
          <t>Osszesito:Osszesito_EllatasertFelelos</t>
        </r>
      </text>
    </comment>
    <comment ref="F20" authorId="0" shapeId="0">
      <text>
        <r>
          <rPr>
            <sz val="11"/>
            <rFont val="Calibri"/>
            <family val="2"/>
            <charset val="238"/>
          </rPr>
          <t>Osszesito:Osszesito_EllatasiTerulet</t>
        </r>
      </text>
    </comment>
    <comment ref="A21" authorId="0" shapeId="0">
      <text>
        <r>
          <rPr>
            <sz val="11"/>
            <rFont val="Calibri"/>
            <family val="2"/>
            <charset val="238"/>
          </rPr>
          <t>Osszesito:Osszesito_VKR_Sorszam</t>
        </r>
      </text>
    </comment>
    <comment ref="B21" authorId="0" shapeId="0">
      <text>
        <r>
          <rPr>
            <sz val="11"/>
            <rFont val="Calibri"/>
            <family val="2"/>
            <charset val="238"/>
          </rPr>
          <t>Osszesito:Osszesito_VKR_Nev</t>
        </r>
      </text>
    </comment>
    <comment ref="C21" authorId="0" shapeId="0">
      <text>
        <r>
          <rPr>
            <sz val="11"/>
            <rFont val="Calibri"/>
            <family val="2"/>
            <charset val="238"/>
          </rPr>
          <t>Osszesito:Osszesito_VKR_Kod</t>
        </r>
      </text>
    </comment>
    <comment ref="D21" authorId="0" shapeId="0">
      <text>
        <r>
          <rPr>
            <sz val="11"/>
            <rFont val="Calibri"/>
            <family val="2"/>
            <charset val="238"/>
          </rPr>
          <t>Osszesito:Osszesito_ISA</t>
        </r>
      </text>
    </comment>
    <comment ref="E21" authorId="0" shapeId="0">
      <text>
        <r>
          <rPr>
            <sz val="11"/>
            <rFont val="Calibri"/>
            <family val="2"/>
            <charset val="238"/>
          </rPr>
          <t>Osszesito:Osszesito_EllatasertFelelos</t>
        </r>
      </text>
    </comment>
    <comment ref="F21" authorId="0" shapeId="0">
      <text>
        <r>
          <rPr>
            <sz val="11"/>
            <rFont val="Calibri"/>
            <family val="2"/>
            <charset val="238"/>
          </rPr>
          <t>Osszesito:Osszesito_EllatasiTerulet</t>
        </r>
      </text>
    </comment>
    <comment ref="A22" authorId="0" shapeId="0">
      <text>
        <r>
          <rPr>
            <sz val="11"/>
            <rFont val="Calibri"/>
            <family val="2"/>
            <charset val="238"/>
          </rPr>
          <t>Osszesito:Osszesito_VKR_Sorszam</t>
        </r>
      </text>
    </comment>
    <comment ref="B22" authorId="0" shapeId="0">
      <text>
        <r>
          <rPr>
            <sz val="11"/>
            <rFont val="Calibri"/>
            <family val="2"/>
            <charset val="238"/>
          </rPr>
          <t>Osszesito:Osszesito_VKR_Nev</t>
        </r>
      </text>
    </comment>
    <comment ref="C22" authorId="0" shapeId="0">
      <text>
        <r>
          <rPr>
            <sz val="11"/>
            <rFont val="Calibri"/>
            <family val="2"/>
            <charset val="238"/>
          </rPr>
          <t>Osszesito:Osszesito_VKR_Kod</t>
        </r>
      </text>
    </comment>
    <comment ref="D22" authorId="0" shapeId="0">
      <text>
        <r>
          <rPr>
            <sz val="11"/>
            <rFont val="Calibri"/>
            <family val="2"/>
            <charset val="238"/>
          </rPr>
          <t>Osszesito:Osszesito_ISA</t>
        </r>
      </text>
    </comment>
    <comment ref="E22" authorId="0" shapeId="0">
      <text>
        <r>
          <rPr>
            <sz val="11"/>
            <rFont val="Calibri"/>
            <family val="2"/>
            <charset val="238"/>
          </rPr>
          <t>Osszesito:Osszesito_EllatasertFelelos</t>
        </r>
      </text>
    </comment>
    <comment ref="F22" authorId="0" shapeId="0">
      <text>
        <r>
          <rPr>
            <sz val="11"/>
            <rFont val="Calibri"/>
            <family val="2"/>
            <charset val="238"/>
          </rPr>
          <t>Osszesito:Osszesito_EllatasiTerulet</t>
        </r>
      </text>
    </comment>
    <comment ref="A23" authorId="0" shapeId="0">
      <text>
        <r>
          <rPr>
            <sz val="11"/>
            <rFont val="Calibri"/>
            <family val="2"/>
            <charset val="238"/>
          </rPr>
          <t>Osszesito:Osszesito_VKR_Sorszam</t>
        </r>
      </text>
    </comment>
    <comment ref="B23" authorId="0" shapeId="0">
      <text>
        <r>
          <rPr>
            <sz val="11"/>
            <rFont val="Calibri"/>
            <family val="2"/>
            <charset val="238"/>
          </rPr>
          <t>Osszesito:Osszesito_VKR_Nev</t>
        </r>
      </text>
    </comment>
    <comment ref="C23" authorId="0" shapeId="0">
      <text>
        <r>
          <rPr>
            <sz val="11"/>
            <rFont val="Calibri"/>
            <family val="2"/>
            <charset val="238"/>
          </rPr>
          <t>Osszesito:Osszesito_VKR_Kod</t>
        </r>
      </text>
    </comment>
    <comment ref="D23" authorId="0" shapeId="0">
      <text>
        <r>
          <rPr>
            <sz val="11"/>
            <rFont val="Calibri"/>
            <family val="2"/>
            <charset val="238"/>
          </rPr>
          <t>Osszesito:Osszesito_ISA</t>
        </r>
      </text>
    </comment>
    <comment ref="E23" authorId="0" shapeId="0">
      <text>
        <r>
          <rPr>
            <sz val="11"/>
            <rFont val="Calibri"/>
            <family val="2"/>
            <charset val="238"/>
          </rPr>
          <t>Osszesito:Osszesito_EllatasertFelelos</t>
        </r>
      </text>
    </comment>
    <comment ref="F23" authorId="0" shapeId="0">
      <text>
        <r>
          <rPr>
            <sz val="11"/>
            <rFont val="Calibri"/>
            <family val="2"/>
            <charset val="238"/>
          </rPr>
          <t>Osszesito:Osszesito_EllatasiTerulet</t>
        </r>
      </text>
    </comment>
    <comment ref="A24" authorId="0" shapeId="0">
      <text>
        <r>
          <rPr>
            <sz val="11"/>
            <rFont val="Calibri"/>
            <family val="2"/>
            <charset val="238"/>
          </rPr>
          <t>Osszesito:Osszesito_VKR_Sorszam</t>
        </r>
      </text>
    </comment>
    <comment ref="B24" authorId="0" shapeId="0">
      <text>
        <r>
          <rPr>
            <sz val="11"/>
            <rFont val="Calibri"/>
            <family val="2"/>
            <charset val="238"/>
          </rPr>
          <t>Osszesito:Osszesito_VKR_Nev</t>
        </r>
      </text>
    </comment>
    <comment ref="C24" authorId="0" shapeId="0">
      <text>
        <r>
          <rPr>
            <sz val="11"/>
            <rFont val="Calibri"/>
            <family val="2"/>
            <charset val="238"/>
          </rPr>
          <t>Osszesito:Osszesito_VKR_Kod</t>
        </r>
      </text>
    </comment>
    <comment ref="D24" authorId="0" shapeId="0">
      <text>
        <r>
          <rPr>
            <sz val="11"/>
            <rFont val="Calibri"/>
            <family val="2"/>
            <charset val="238"/>
          </rPr>
          <t>Osszesito:Osszesito_ISA</t>
        </r>
      </text>
    </comment>
    <comment ref="E24" authorId="0" shapeId="0">
      <text>
        <r>
          <rPr>
            <sz val="11"/>
            <rFont val="Calibri"/>
            <family val="2"/>
            <charset val="238"/>
          </rPr>
          <t>Osszesito:Osszesito_EllatasertFelelos</t>
        </r>
      </text>
    </comment>
    <comment ref="F24" authorId="0" shapeId="0">
      <text>
        <r>
          <rPr>
            <sz val="11"/>
            <rFont val="Calibri"/>
            <family val="2"/>
            <charset val="238"/>
          </rPr>
          <t>Osszesito:Osszesito_EllatasiTerulet</t>
        </r>
      </text>
    </comment>
    <comment ref="A25" authorId="0" shapeId="0">
      <text>
        <r>
          <rPr>
            <sz val="11"/>
            <rFont val="Calibri"/>
            <family val="2"/>
            <charset val="238"/>
          </rPr>
          <t>Osszesito:Osszesito_VKR_Sorszam</t>
        </r>
      </text>
    </comment>
    <comment ref="B25" authorId="0" shapeId="0">
      <text>
        <r>
          <rPr>
            <sz val="11"/>
            <rFont val="Calibri"/>
            <family val="2"/>
            <charset val="238"/>
          </rPr>
          <t>Osszesito:Osszesito_VKR_Nev</t>
        </r>
      </text>
    </comment>
    <comment ref="C25" authorId="0" shapeId="0">
      <text>
        <r>
          <rPr>
            <sz val="11"/>
            <rFont val="Calibri"/>
            <family val="2"/>
            <charset val="238"/>
          </rPr>
          <t>Osszesito:Osszesito_VKR_Kod</t>
        </r>
      </text>
    </comment>
    <comment ref="D25" authorId="0" shapeId="0">
      <text>
        <r>
          <rPr>
            <sz val="11"/>
            <rFont val="Calibri"/>
            <family val="2"/>
            <charset val="238"/>
          </rPr>
          <t>Osszesito:Osszesito_ISA</t>
        </r>
      </text>
    </comment>
    <comment ref="E25" authorId="0" shapeId="0">
      <text>
        <r>
          <rPr>
            <sz val="11"/>
            <rFont val="Calibri"/>
            <family val="2"/>
            <charset val="238"/>
          </rPr>
          <t>Osszesito:Osszesito_EllatasertFelelos</t>
        </r>
      </text>
    </comment>
    <comment ref="F25" authorId="0" shapeId="0">
      <text>
        <r>
          <rPr>
            <sz val="11"/>
            <rFont val="Calibri"/>
            <family val="2"/>
            <charset val="238"/>
          </rPr>
          <t>Osszesito:Osszesito_EllatasiTerulet</t>
        </r>
      </text>
    </comment>
    <comment ref="A26" authorId="0" shapeId="0">
      <text>
        <r>
          <rPr>
            <sz val="11"/>
            <rFont val="Calibri"/>
            <family val="2"/>
            <charset val="238"/>
          </rPr>
          <t>Osszesito:Osszesito_VKR_Sorszam</t>
        </r>
      </text>
    </comment>
    <comment ref="B26" authorId="0" shapeId="0">
      <text>
        <r>
          <rPr>
            <sz val="11"/>
            <rFont val="Calibri"/>
            <family val="2"/>
            <charset val="238"/>
          </rPr>
          <t>Osszesito:Osszesito_VKR_Nev</t>
        </r>
      </text>
    </comment>
    <comment ref="C26" authorId="0" shapeId="0">
      <text>
        <r>
          <rPr>
            <sz val="11"/>
            <rFont val="Calibri"/>
            <family val="2"/>
            <charset val="238"/>
          </rPr>
          <t>Osszesito:Osszesito_VKR_Kod</t>
        </r>
      </text>
    </comment>
    <comment ref="D26" authorId="0" shapeId="0">
      <text>
        <r>
          <rPr>
            <sz val="11"/>
            <rFont val="Calibri"/>
            <family val="2"/>
            <charset val="238"/>
          </rPr>
          <t>Osszesito:Osszesito_ISA</t>
        </r>
      </text>
    </comment>
    <comment ref="E26" authorId="0" shapeId="0">
      <text>
        <r>
          <rPr>
            <sz val="11"/>
            <rFont val="Calibri"/>
            <family val="2"/>
            <charset val="238"/>
          </rPr>
          <t>Osszesito:Osszesito_EllatasertFelelos</t>
        </r>
      </text>
    </comment>
    <comment ref="F26" authorId="0" shapeId="0">
      <text>
        <r>
          <rPr>
            <sz val="11"/>
            <rFont val="Calibri"/>
            <family val="2"/>
            <charset val="238"/>
          </rPr>
          <t>Osszesito:Osszesito_EllatasiTerulet</t>
        </r>
      </text>
    </comment>
    <comment ref="A27" authorId="0" shapeId="0">
      <text>
        <r>
          <rPr>
            <sz val="11"/>
            <rFont val="Calibri"/>
            <family val="2"/>
            <charset val="238"/>
          </rPr>
          <t>Osszesito:Osszesito_VKR_Sorszam</t>
        </r>
      </text>
    </comment>
    <comment ref="B27" authorId="0" shapeId="0">
      <text>
        <r>
          <rPr>
            <sz val="11"/>
            <rFont val="Calibri"/>
            <family val="2"/>
            <charset val="238"/>
          </rPr>
          <t>Osszesito:Osszesito_VKR_Nev</t>
        </r>
      </text>
    </comment>
    <comment ref="C27" authorId="0" shapeId="0">
      <text>
        <r>
          <rPr>
            <sz val="11"/>
            <rFont val="Calibri"/>
            <family val="2"/>
            <charset val="238"/>
          </rPr>
          <t>Osszesito:Osszesito_VKR_Kod</t>
        </r>
      </text>
    </comment>
    <comment ref="D27" authorId="0" shapeId="0">
      <text>
        <r>
          <rPr>
            <sz val="11"/>
            <rFont val="Calibri"/>
            <family val="2"/>
            <charset val="238"/>
          </rPr>
          <t>Osszesito:Osszesito_ISA</t>
        </r>
      </text>
    </comment>
    <comment ref="E27" authorId="0" shapeId="0">
      <text>
        <r>
          <rPr>
            <sz val="11"/>
            <rFont val="Calibri"/>
            <family val="2"/>
            <charset val="238"/>
          </rPr>
          <t>Osszesito:Osszesito_EllatasertFelelos</t>
        </r>
      </text>
    </comment>
    <comment ref="F27" authorId="0" shapeId="0">
      <text>
        <r>
          <rPr>
            <sz val="11"/>
            <rFont val="Calibri"/>
            <family val="2"/>
            <charset val="238"/>
          </rPr>
          <t>Osszesito:Osszesito_EllatasiTerulet</t>
        </r>
      </text>
    </comment>
    <comment ref="A28" authorId="0" shapeId="0">
      <text>
        <r>
          <rPr>
            <sz val="11"/>
            <rFont val="Calibri"/>
            <family val="2"/>
            <charset val="238"/>
          </rPr>
          <t>Osszesito:Osszesito_VKR_Sorszam</t>
        </r>
      </text>
    </comment>
    <comment ref="B28" authorId="0" shapeId="0">
      <text>
        <r>
          <rPr>
            <sz val="11"/>
            <rFont val="Calibri"/>
            <family val="2"/>
            <charset val="238"/>
          </rPr>
          <t>Osszesito:Osszesito_VKR_Nev</t>
        </r>
      </text>
    </comment>
    <comment ref="C28" authorId="0" shapeId="0">
      <text>
        <r>
          <rPr>
            <sz val="11"/>
            <rFont val="Calibri"/>
            <family val="2"/>
            <charset val="238"/>
          </rPr>
          <t>Osszesito:Osszesito_VKR_Kod</t>
        </r>
      </text>
    </comment>
    <comment ref="D28" authorId="0" shapeId="0">
      <text>
        <r>
          <rPr>
            <sz val="11"/>
            <rFont val="Calibri"/>
            <family val="2"/>
            <charset val="238"/>
          </rPr>
          <t>Osszesito:Osszesito_ISA</t>
        </r>
      </text>
    </comment>
    <comment ref="E28" authorId="0" shapeId="0">
      <text>
        <r>
          <rPr>
            <sz val="11"/>
            <rFont val="Calibri"/>
            <family val="2"/>
            <charset val="238"/>
          </rPr>
          <t>Osszesito:Osszesito_EllatasertFelelos</t>
        </r>
      </text>
    </comment>
    <comment ref="F28" authorId="0" shapeId="0">
      <text>
        <r>
          <rPr>
            <sz val="11"/>
            <rFont val="Calibri"/>
            <family val="2"/>
            <charset val="238"/>
          </rPr>
          <t>Osszesito:Osszesito_EllatasiTerulet</t>
        </r>
      </text>
    </comment>
    <comment ref="A29" authorId="0" shapeId="0">
      <text>
        <r>
          <rPr>
            <sz val="11"/>
            <rFont val="Calibri"/>
            <family val="2"/>
            <charset val="238"/>
          </rPr>
          <t>Osszesito:Osszesito_VKR_Sorszam</t>
        </r>
      </text>
    </comment>
    <comment ref="B29" authorId="0" shapeId="0">
      <text>
        <r>
          <rPr>
            <sz val="11"/>
            <rFont val="Calibri"/>
            <family val="2"/>
            <charset val="238"/>
          </rPr>
          <t>Osszesito:Osszesito_VKR_Nev</t>
        </r>
      </text>
    </comment>
    <comment ref="C29" authorId="0" shapeId="0">
      <text>
        <r>
          <rPr>
            <sz val="11"/>
            <rFont val="Calibri"/>
            <family val="2"/>
            <charset val="238"/>
          </rPr>
          <t>Osszesito:Osszesito_VKR_Kod</t>
        </r>
      </text>
    </comment>
    <comment ref="D29" authorId="0" shapeId="0">
      <text>
        <r>
          <rPr>
            <sz val="11"/>
            <rFont val="Calibri"/>
            <family val="2"/>
            <charset val="238"/>
          </rPr>
          <t>Osszesito:Osszesito_ISA</t>
        </r>
      </text>
    </comment>
    <comment ref="E29" authorId="0" shapeId="0">
      <text>
        <r>
          <rPr>
            <sz val="11"/>
            <rFont val="Calibri"/>
            <family val="2"/>
            <charset val="238"/>
          </rPr>
          <t>Osszesito:Osszesito_EllatasertFelelos</t>
        </r>
      </text>
    </comment>
    <comment ref="F29" authorId="0" shapeId="0">
      <text>
        <r>
          <rPr>
            <sz val="11"/>
            <rFont val="Calibri"/>
            <family val="2"/>
            <charset val="238"/>
          </rPr>
          <t>Osszesito:Osszesito_EllatasiTerulet</t>
        </r>
      </text>
    </comment>
    <comment ref="A30" authorId="0" shapeId="0">
      <text>
        <r>
          <rPr>
            <sz val="11"/>
            <rFont val="Calibri"/>
            <family val="2"/>
            <charset val="238"/>
          </rPr>
          <t>Osszesito:Osszesito_VKR_Sorszam</t>
        </r>
      </text>
    </comment>
    <comment ref="B30" authorId="0" shapeId="0">
      <text>
        <r>
          <rPr>
            <sz val="11"/>
            <rFont val="Calibri"/>
            <family val="2"/>
            <charset val="238"/>
          </rPr>
          <t>Osszesito:Osszesito_VKR_Nev</t>
        </r>
      </text>
    </comment>
    <comment ref="C30" authorId="0" shapeId="0">
      <text>
        <r>
          <rPr>
            <sz val="11"/>
            <rFont val="Calibri"/>
            <family val="2"/>
            <charset val="238"/>
          </rPr>
          <t>Osszesito:Osszesito_VKR_Kod</t>
        </r>
      </text>
    </comment>
    <comment ref="D30" authorId="0" shapeId="0">
      <text>
        <r>
          <rPr>
            <sz val="11"/>
            <rFont val="Calibri"/>
            <family val="2"/>
            <charset val="238"/>
          </rPr>
          <t>Osszesito:Osszesito_ISA</t>
        </r>
      </text>
    </comment>
    <comment ref="E30" authorId="0" shapeId="0">
      <text>
        <r>
          <rPr>
            <sz val="11"/>
            <rFont val="Calibri"/>
            <family val="2"/>
            <charset val="238"/>
          </rPr>
          <t>Osszesito:Osszesito_EllatasertFelelos</t>
        </r>
      </text>
    </comment>
    <comment ref="F30" authorId="0" shapeId="0">
      <text>
        <r>
          <rPr>
            <sz val="11"/>
            <rFont val="Calibri"/>
            <family val="2"/>
            <charset val="238"/>
          </rPr>
          <t>Osszesito:Osszesito_EllatasiTerulet</t>
        </r>
      </text>
    </comment>
    <comment ref="A31" authorId="0" shapeId="0">
      <text>
        <r>
          <rPr>
            <sz val="11"/>
            <rFont val="Calibri"/>
            <family val="2"/>
            <charset val="238"/>
          </rPr>
          <t>Osszesito:Osszesito_VKR_Sorszam</t>
        </r>
      </text>
    </comment>
    <comment ref="B31" authorId="0" shapeId="0">
      <text>
        <r>
          <rPr>
            <sz val="11"/>
            <rFont val="Calibri"/>
            <family val="2"/>
            <charset val="238"/>
          </rPr>
          <t>Osszesito:Osszesito_VKR_Nev</t>
        </r>
      </text>
    </comment>
    <comment ref="C31" authorId="0" shapeId="0">
      <text>
        <r>
          <rPr>
            <sz val="11"/>
            <rFont val="Calibri"/>
            <family val="2"/>
            <charset val="238"/>
          </rPr>
          <t>Osszesito:Osszesito_VKR_Kod</t>
        </r>
      </text>
    </comment>
    <comment ref="D31" authorId="0" shapeId="0">
      <text>
        <r>
          <rPr>
            <sz val="11"/>
            <rFont val="Calibri"/>
            <family val="2"/>
            <charset val="238"/>
          </rPr>
          <t>Osszesito:Osszesito_ISA</t>
        </r>
      </text>
    </comment>
    <comment ref="E31" authorId="0" shapeId="0">
      <text>
        <r>
          <rPr>
            <sz val="11"/>
            <rFont val="Calibri"/>
            <family val="2"/>
            <charset val="238"/>
          </rPr>
          <t>Osszesito:Osszesito_EllatasertFelelos</t>
        </r>
      </text>
    </comment>
    <comment ref="F31" authorId="0" shapeId="0">
      <text>
        <r>
          <rPr>
            <sz val="11"/>
            <rFont val="Calibri"/>
            <family val="2"/>
            <charset val="238"/>
          </rPr>
          <t>Osszesito:Osszesito_EllatasiTerulet</t>
        </r>
      </text>
    </comment>
    <comment ref="A32" authorId="0" shapeId="0">
      <text>
        <r>
          <rPr>
            <sz val="11"/>
            <rFont val="Calibri"/>
            <family val="2"/>
            <charset val="238"/>
          </rPr>
          <t>Osszesito:Osszesito_VKR_Sorszam</t>
        </r>
      </text>
    </comment>
    <comment ref="B32" authorId="0" shapeId="0">
      <text>
        <r>
          <rPr>
            <sz val="11"/>
            <rFont val="Calibri"/>
            <family val="2"/>
            <charset val="238"/>
          </rPr>
          <t>Osszesito:Osszesito_VKR_Nev</t>
        </r>
      </text>
    </comment>
    <comment ref="C32" authorId="0" shapeId="0">
      <text>
        <r>
          <rPr>
            <sz val="11"/>
            <rFont val="Calibri"/>
            <family val="2"/>
            <charset val="238"/>
          </rPr>
          <t>Osszesito:Osszesito_VKR_Kod</t>
        </r>
      </text>
    </comment>
    <comment ref="D32" authorId="0" shapeId="0">
      <text>
        <r>
          <rPr>
            <sz val="11"/>
            <rFont val="Calibri"/>
            <family val="2"/>
            <charset val="238"/>
          </rPr>
          <t>Osszesito:Osszesito_ISA</t>
        </r>
      </text>
    </comment>
    <comment ref="E32" authorId="0" shapeId="0">
      <text>
        <r>
          <rPr>
            <sz val="11"/>
            <rFont val="Calibri"/>
            <family val="2"/>
            <charset val="238"/>
          </rPr>
          <t>Osszesito:Osszesito_EllatasertFelelos</t>
        </r>
      </text>
    </comment>
    <comment ref="F32" authorId="0" shapeId="0">
      <text>
        <r>
          <rPr>
            <sz val="11"/>
            <rFont val="Calibri"/>
            <family val="2"/>
            <charset val="238"/>
          </rPr>
          <t>Osszesito:Osszesito_EllatasiTerulet</t>
        </r>
      </text>
    </comment>
    <comment ref="A33" authorId="0" shapeId="0">
      <text>
        <r>
          <rPr>
            <sz val="11"/>
            <rFont val="Calibri"/>
            <family val="2"/>
            <charset val="238"/>
          </rPr>
          <t>Osszesito:Osszesito_VKR_Sorszam</t>
        </r>
      </text>
    </comment>
    <comment ref="B33" authorId="0" shapeId="0">
      <text>
        <r>
          <rPr>
            <sz val="11"/>
            <rFont val="Calibri"/>
            <family val="2"/>
            <charset val="238"/>
          </rPr>
          <t>Osszesito:Osszesito_VKR_Nev</t>
        </r>
      </text>
    </comment>
    <comment ref="C33" authorId="0" shapeId="0">
      <text>
        <r>
          <rPr>
            <sz val="11"/>
            <rFont val="Calibri"/>
            <family val="2"/>
            <charset val="238"/>
          </rPr>
          <t>Osszesito:Osszesito_VKR_Kod</t>
        </r>
      </text>
    </comment>
    <comment ref="D33" authorId="0" shapeId="0">
      <text>
        <r>
          <rPr>
            <sz val="11"/>
            <rFont val="Calibri"/>
            <family val="2"/>
            <charset val="238"/>
          </rPr>
          <t>Osszesito:Osszesito_ISA</t>
        </r>
      </text>
    </comment>
    <comment ref="E33" authorId="0" shapeId="0">
      <text>
        <r>
          <rPr>
            <sz val="11"/>
            <rFont val="Calibri"/>
            <family val="2"/>
            <charset val="238"/>
          </rPr>
          <t>Osszesito:Osszesito_EllatasertFelelos</t>
        </r>
      </text>
    </comment>
    <comment ref="F33" authorId="0" shapeId="0">
      <text>
        <r>
          <rPr>
            <sz val="11"/>
            <rFont val="Calibri"/>
            <family val="2"/>
            <charset val="238"/>
          </rPr>
          <t>Osszesito:Osszesito_EllatasiTerulet</t>
        </r>
      </text>
    </comment>
    <comment ref="A34" authorId="0" shapeId="0">
      <text>
        <r>
          <rPr>
            <sz val="11"/>
            <rFont val="Calibri"/>
            <family val="2"/>
            <charset val="238"/>
          </rPr>
          <t>Osszesito:Osszesito_VKR_Sorszam</t>
        </r>
      </text>
    </comment>
    <comment ref="B34" authorId="0" shapeId="0">
      <text>
        <r>
          <rPr>
            <sz val="11"/>
            <rFont val="Calibri"/>
            <family val="2"/>
            <charset val="238"/>
          </rPr>
          <t>Osszesito:Osszesito_VKR_Nev</t>
        </r>
      </text>
    </comment>
    <comment ref="C34" authorId="0" shapeId="0">
      <text>
        <r>
          <rPr>
            <sz val="11"/>
            <rFont val="Calibri"/>
            <family val="2"/>
            <charset val="238"/>
          </rPr>
          <t>Osszesito:Osszesito_VKR_Kod</t>
        </r>
      </text>
    </comment>
    <comment ref="D34" authorId="0" shapeId="0">
      <text>
        <r>
          <rPr>
            <sz val="11"/>
            <rFont val="Calibri"/>
            <family val="2"/>
            <charset val="238"/>
          </rPr>
          <t>Osszesito:Osszesito_ISA</t>
        </r>
      </text>
    </comment>
    <comment ref="E34" authorId="0" shapeId="0">
      <text>
        <r>
          <rPr>
            <sz val="11"/>
            <rFont val="Calibri"/>
            <family val="2"/>
            <charset val="238"/>
          </rPr>
          <t>Osszesito:Osszesito_EllatasertFelelos</t>
        </r>
      </text>
    </comment>
    <comment ref="F34" authorId="0" shapeId="0">
      <text>
        <r>
          <rPr>
            <sz val="11"/>
            <rFont val="Calibri"/>
            <family val="2"/>
            <charset val="238"/>
          </rPr>
          <t>Osszesito:Osszesito_EllatasiTerulet</t>
        </r>
      </text>
    </comment>
    <comment ref="A35" authorId="0" shapeId="0">
      <text>
        <r>
          <rPr>
            <sz val="11"/>
            <rFont val="Calibri"/>
            <family val="2"/>
            <charset val="238"/>
          </rPr>
          <t>Osszesito:Osszesito_VKR_Sorszam</t>
        </r>
      </text>
    </comment>
    <comment ref="B35" authorId="0" shapeId="0">
      <text>
        <r>
          <rPr>
            <sz val="11"/>
            <rFont val="Calibri"/>
            <family val="2"/>
            <charset val="238"/>
          </rPr>
          <t>Osszesito:Osszesito_VKR_Nev</t>
        </r>
      </text>
    </comment>
    <comment ref="C35" authorId="0" shapeId="0">
      <text>
        <r>
          <rPr>
            <sz val="11"/>
            <rFont val="Calibri"/>
            <family val="2"/>
            <charset val="238"/>
          </rPr>
          <t>Osszesito:Osszesito_VKR_Kod</t>
        </r>
      </text>
    </comment>
    <comment ref="D35" authorId="0" shapeId="0">
      <text>
        <r>
          <rPr>
            <sz val="11"/>
            <rFont val="Calibri"/>
            <family val="2"/>
            <charset val="238"/>
          </rPr>
          <t>Osszesito:Osszesito_ISA</t>
        </r>
      </text>
    </comment>
    <comment ref="E35" authorId="0" shapeId="0">
      <text>
        <r>
          <rPr>
            <sz val="11"/>
            <rFont val="Calibri"/>
            <family val="2"/>
            <charset val="238"/>
          </rPr>
          <t>Osszesito:Osszesito_EllatasertFelelos</t>
        </r>
      </text>
    </comment>
    <comment ref="F35" authorId="0" shapeId="0">
      <text>
        <r>
          <rPr>
            <sz val="11"/>
            <rFont val="Calibri"/>
            <family val="2"/>
            <charset val="238"/>
          </rPr>
          <t>Osszesito:Osszesito_EllatasiTerulet</t>
        </r>
      </text>
    </comment>
    <comment ref="A36" authorId="0" shapeId="0">
      <text>
        <r>
          <rPr>
            <sz val="11"/>
            <rFont val="Calibri"/>
            <family val="2"/>
            <charset val="238"/>
          </rPr>
          <t>Osszesito:Osszesito_VKR_Sorszam</t>
        </r>
      </text>
    </comment>
    <comment ref="B36" authorId="0" shapeId="0">
      <text>
        <r>
          <rPr>
            <sz val="11"/>
            <rFont val="Calibri"/>
            <family val="2"/>
            <charset val="238"/>
          </rPr>
          <t>Osszesito:Osszesito_VKR_Nev</t>
        </r>
      </text>
    </comment>
    <comment ref="C36" authorId="0" shapeId="0">
      <text>
        <r>
          <rPr>
            <sz val="11"/>
            <rFont val="Calibri"/>
            <family val="2"/>
            <charset val="238"/>
          </rPr>
          <t>Osszesito:Osszesito_VKR_Kod</t>
        </r>
      </text>
    </comment>
    <comment ref="D36" authorId="0" shapeId="0">
      <text>
        <r>
          <rPr>
            <sz val="11"/>
            <rFont val="Calibri"/>
            <family val="2"/>
            <charset val="238"/>
          </rPr>
          <t>Osszesito:Osszesito_ISA</t>
        </r>
      </text>
    </comment>
    <comment ref="E36" authorId="0" shapeId="0">
      <text>
        <r>
          <rPr>
            <sz val="11"/>
            <rFont val="Calibri"/>
            <family val="2"/>
            <charset val="238"/>
          </rPr>
          <t>Osszesito:Osszesito_EllatasertFelelos</t>
        </r>
      </text>
    </comment>
    <comment ref="F36" authorId="0" shapeId="0">
      <text>
        <r>
          <rPr>
            <sz val="11"/>
            <rFont val="Calibri"/>
            <family val="2"/>
            <charset val="238"/>
          </rPr>
          <t>Osszesito:Osszesito_EllatasiTerulet</t>
        </r>
      </text>
    </comment>
    <comment ref="A37" authorId="0" shapeId="0">
      <text>
        <r>
          <rPr>
            <sz val="11"/>
            <rFont val="Calibri"/>
            <family val="2"/>
            <charset val="238"/>
          </rPr>
          <t>Osszesito:Osszesito_VKR_Sorszam</t>
        </r>
      </text>
    </comment>
    <comment ref="B37" authorId="0" shapeId="0">
      <text>
        <r>
          <rPr>
            <sz val="11"/>
            <rFont val="Calibri"/>
            <family val="2"/>
            <charset val="238"/>
          </rPr>
          <t>Osszesito:Osszesito_VKR_Nev</t>
        </r>
      </text>
    </comment>
    <comment ref="C37" authorId="0" shapeId="0">
      <text>
        <r>
          <rPr>
            <sz val="11"/>
            <rFont val="Calibri"/>
            <family val="2"/>
            <charset val="238"/>
          </rPr>
          <t>Osszesito:Osszesito_VKR_Kod</t>
        </r>
      </text>
    </comment>
    <comment ref="D37" authorId="0" shapeId="0">
      <text>
        <r>
          <rPr>
            <sz val="11"/>
            <rFont val="Calibri"/>
            <family val="2"/>
            <charset val="238"/>
          </rPr>
          <t>Osszesito:Osszesito_ISA</t>
        </r>
      </text>
    </comment>
    <comment ref="E37" authorId="0" shapeId="0">
      <text>
        <r>
          <rPr>
            <sz val="11"/>
            <rFont val="Calibri"/>
            <family val="2"/>
            <charset val="238"/>
          </rPr>
          <t>Osszesito:Osszesito_EllatasertFelelos</t>
        </r>
      </text>
    </comment>
    <comment ref="F37" authorId="0" shapeId="0">
      <text>
        <r>
          <rPr>
            <sz val="11"/>
            <rFont val="Calibri"/>
            <family val="2"/>
            <charset val="238"/>
          </rPr>
          <t>Osszesito:Osszesito_EllatasiTerulet</t>
        </r>
      </text>
    </comment>
    <comment ref="A38" authorId="0" shapeId="0">
      <text>
        <r>
          <rPr>
            <sz val="11"/>
            <rFont val="Calibri"/>
            <family val="2"/>
            <charset val="238"/>
          </rPr>
          <t>Osszesito:Osszesito_VKR_Sorszam</t>
        </r>
      </text>
    </comment>
    <comment ref="B38" authorId="0" shapeId="0">
      <text>
        <r>
          <rPr>
            <sz val="11"/>
            <rFont val="Calibri"/>
            <family val="2"/>
            <charset val="238"/>
          </rPr>
          <t>Osszesito:Osszesito_VKR_Nev</t>
        </r>
      </text>
    </comment>
    <comment ref="C38" authorId="0" shapeId="0">
      <text>
        <r>
          <rPr>
            <sz val="11"/>
            <rFont val="Calibri"/>
            <family val="2"/>
            <charset val="238"/>
          </rPr>
          <t>Osszesito:Osszesito_VKR_Kod</t>
        </r>
      </text>
    </comment>
    <comment ref="D38" authorId="0" shapeId="0">
      <text>
        <r>
          <rPr>
            <sz val="11"/>
            <rFont val="Calibri"/>
            <family val="2"/>
            <charset val="238"/>
          </rPr>
          <t>Osszesito:Osszesito_ISA</t>
        </r>
      </text>
    </comment>
    <comment ref="E38" authorId="0" shapeId="0">
      <text>
        <r>
          <rPr>
            <sz val="11"/>
            <rFont val="Calibri"/>
            <family val="2"/>
            <charset val="238"/>
          </rPr>
          <t>Osszesito:Osszesito_EllatasertFelelos</t>
        </r>
      </text>
    </comment>
    <comment ref="F38" authorId="0" shapeId="0">
      <text>
        <r>
          <rPr>
            <sz val="11"/>
            <rFont val="Calibri"/>
            <family val="2"/>
            <charset val="238"/>
          </rPr>
          <t>Osszesito:Osszesito_EllatasiTerulet</t>
        </r>
      </text>
    </comment>
    <comment ref="A39" authorId="0" shapeId="0">
      <text>
        <r>
          <rPr>
            <sz val="11"/>
            <rFont val="Calibri"/>
            <family val="2"/>
            <charset val="238"/>
          </rPr>
          <t>Osszesito:Osszesito_VKR_Sorszam</t>
        </r>
      </text>
    </comment>
    <comment ref="B39" authorId="0" shapeId="0">
      <text>
        <r>
          <rPr>
            <sz val="11"/>
            <rFont val="Calibri"/>
            <family val="2"/>
            <charset val="238"/>
          </rPr>
          <t>Osszesito:Osszesito_VKR_Nev</t>
        </r>
      </text>
    </comment>
    <comment ref="C39" authorId="0" shapeId="0">
      <text>
        <r>
          <rPr>
            <sz val="11"/>
            <rFont val="Calibri"/>
            <family val="2"/>
            <charset val="238"/>
          </rPr>
          <t>Osszesito:Osszesito_VKR_Kod</t>
        </r>
      </text>
    </comment>
    <comment ref="D39" authorId="0" shapeId="0">
      <text>
        <r>
          <rPr>
            <sz val="11"/>
            <rFont val="Calibri"/>
            <family val="2"/>
            <charset val="238"/>
          </rPr>
          <t>Osszesito:Osszesito_ISA</t>
        </r>
      </text>
    </comment>
    <comment ref="E39" authorId="0" shapeId="0">
      <text>
        <r>
          <rPr>
            <sz val="11"/>
            <rFont val="Calibri"/>
            <family val="2"/>
            <charset val="238"/>
          </rPr>
          <t>Osszesito:Osszesito_EllatasertFelelos</t>
        </r>
      </text>
    </comment>
    <comment ref="F39" authorId="0" shapeId="0">
      <text>
        <r>
          <rPr>
            <sz val="11"/>
            <rFont val="Calibri"/>
            <family val="2"/>
            <charset val="238"/>
          </rPr>
          <t>Osszesito:Osszesito_EllatasiTerulet</t>
        </r>
      </text>
    </comment>
    <comment ref="A40" authorId="0" shapeId="0">
      <text>
        <r>
          <rPr>
            <sz val="11"/>
            <rFont val="Calibri"/>
            <family val="2"/>
            <charset val="238"/>
          </rPr>
          <t>Osszesito:Osszesito_VKR_Sorszam</t>
        </r>
      </text>
    </comment>
    <comment ref="B40" authorId="0" shapeId="0">
      <text>
        <r>
          <rPr>
            <sz val="11"/>
            <rFont val="Calibri"/>
            <family val="2"/>
            <charset val="238"/>
          </rPr>
          <t>Osszesito:Osszesito_VKR_Nev</t>
        </r>
      </text>
    </comment>
    <comment ref="C40" authorId="0" shapeId="0">
      <text>
        <r>
          <rPr>
            <sz val="11"/>
            <rFont val="Calibri"/>
            <family val="2"/>
            <charset val="238"/>
          </rPr>
          <t>Osszesito:Osszesito_VKR_Kod</t>
        </r>
      </text>
    </comment>
    <comment ref="D40" authorId="0" shapeId="0">
      <text>
        <r>
          <rPr>
            <sz val="11"/>
            <rFont val="Calibri"/>
            <family val="2"/>
            <charset val="238"/>
          </rPr>
          <t>Osszesito:Osszesito_ISA</t>
        </r>
      </text>
    </comment>
    <comment ref="E40" authorId="0" shapeId="0">
      <text>
        <r>
          <rPr>
            <sz val="11"/>
            <rFont val="Calibri"/>
            <family val="2"/>
            <charset val="238"/>
          </rPr>
          <t>Osszesito:Osszesito_EllatasertFelelos</t>
        </r>
      </text>
    </comment>
    <comment ref="F40" authorId="0" shapeId="0">
      <text>
        <r>
          <rPr>
            <sz val="11"/>
            <rFont val="Calibri"/>
            <family val="2"/>
            <charset val="238"/>
          </rPr>
          <t>Osszesito:Osszesito_EllatasiTerulet</t>
        </r>
      </text>
    </comment>
    <comment ref="A41" authorId="0" shapeId="0">
      <text>
        <r>
          <rPr>
            <sz val="11"/>
            <rFont val="Calibri"/>
            <family val="2"/>
            <charset val="238"/>
          </rPr>
          <t>Osszesito:Osszesito_VKR_Sorszam</t>
        </r>
      </text>
    </comment>
    <comment ref="B41" authorId="0" shapeId="0">
      <text>
        <r>
          <rPr>
            <sz val="11"/>
            <rFont val="Calibri"/>
            <family val="2"/>
            <charset val="238"/>
          </rPr>
          <t>Osszesito:Osszesito_VKR_Nev</t>
        </r>
      </text>
    </comment>
    <comment ref="C41" authorId="0" shapeId="0">
      <text>
        <r>
          <rPr>
            <sz val="11"/>
            <rFont val="Calibri"/>
            <family val="2"/>
            <charset val="238"/>
          </rPr>
          <t>Osszesito:Osszesito_VKR_Kod</t>
        </r>
      </text>
    </comment>
    <comment ref="D41" authorId="0" shapeId="0">
      <text>
        <r>
          <rPr>
            <sz val="11"/>
            <rFont val="Calibri"/>
            <family val="2"/>
            <charset val="238"/>
          </rPr>
          <t>Osszesito:Osszesito_ISA</t>
        </r>
      </text>
    </comment>
    <comment ref="E41" authorId="0" shapeId="0">
      <text>
        <r>
          <rPr>
            <sz val="11"/>
            <rFont val="Calibri"/>
            <family val="2"/>
            <charset val="238"/>
          </rPr>
          <t>Osszesito:Osszesito_EllatasertFelelos</t>
        </r>
      </text>
    </comment>
    <comment ref="F41" authorId="0" shapeId="0">
      <text>
        <r>
          <rPr>
            <sz val="11"/>
            <rFont val="Calibri"/>
            <family val="2"/>
            <charset val="238"/>
          </rPr>
          <t>Osszesito:Osszesito_EllatasiTerulet</t>
        </r>
      </text>
    </comment>
    <comment ref="A42" authorId="0" shapeId="0">
      <text>
        <r>
          <rPr>
            <sz val="11"/>
            <rFont val="Calibri"/>
            <family val="2"/>
            <charset val="238"/>
          </rPr>
          <t>Osszesito:Osszesito_VKR_Sorszam</t>
        </r>
      </text>
    </comment>
    <comment ref="B42" authorId="0" shapeId="0">
      <text>
        <r>
          <rPr>
            <sz val="11"/>
            <rFont val="Calibri"/>
            <family val="2"/>
            <charset val="238"/>
          </rPr>
          <t>Osszesito:Osszesito_VKR_Nev</t>
        </r>
      </text>
    </comment>
    <comment ref="C42" authorId="0" shapeId="0">
      <text>
        <r>
          <rPr>
            <sz val="11"/>
            <rFont val="Calibri"/>
            <family val="2"/>
            <charset val="238"/>
          </rPr>
          <t>Osszesito:Osszesito_VKR_Kod</t>
        </r>
      </text>
    </comment>
    <comment ref="D42" authorId="0" shapeId="0">
      <text>
        <r>
          <rPr>
            <sz val="11"/>
            <rFont val="Calibri"/>
            <family val="2"/>
            <charset val="238"/>
          </rPr>
          <t>Osszesito:Osszesito_ISA</t>
        </r>
      </text>
    </comment>
    <comment ref="E42" authorId="0" shapeId="0">
      <text>
        <r>
          <rPr>
            <sz val="11"/>
            <rFont val="Calibri"/>
            <family val="2"/>
            <charset val="238"/>
          </rPr>
          <t>Osszesito:Osszesito_EllatasertFelelos</t>
        </r>
      </text>
    </comment>
    <comment ref="F42" authorId="0" shapeId="0">
      <text>
        <r>
          <rPr>
            <sz val="11"/>
            <rFont val="Calibri"/>
            <family val="2"/>
            <charset val="238"/>
          </rPr>
          <t>Osszesito:Osszesito_EllatasiTerulet</t>
        </r>
      </text>
    </comment>
    <comment ref="A43" authorId="0" shapeId="0">
      <text>
        <r>
          <rPr>
            <sz val="11"/>
            <rFont val="Calibri"/>
            <family val="2"/>
            <charset val="238"/>
          </rPr>
          <t>Osszesito:Osszesito_VKR_Sorszam</t>
        </r>
      </text>
    </comment>
    <comment ref="B43" authorId="0" shapeId="0">
      <text>
        <r>
          <rPr>
            <sz val="11"/>
            <rFont val="Calibri"/>
            <family val="2"/>
            <charset val="238"/>
          </rPr>
          <t>Osszesito:Osszesito_VKR_Nev</t>
        </r>
      </text>
    </comment>
    <comment ref="C43" authorId="0" shapeId="0">
      <text>
        <r>
          <rPr>
            <sz val="11"/>
            <rFont val="Calibri"/>
            <family val="2"/>
            <charset val="238"/>
          </rPr>
          <t>Osszesito:Osszesito_VKR_Kod</t>
        </r>
      </text>
    </comment>
    <comment ref="D43" authorId="0" shapeId="0">
      <text>
        <r>
          <rPr>
            <sz val="11"/>
            <rFont val="Calibri"/>
            <family val="2"/>
            <charset val="238"/>
          </rPr>
          <t>Osszesito:Osszesito_ISA</t>
        </r>
      </text>
    </comment>
    <comment ref="E43" authorId="0" shapeId="0">
      <text>
        <r>
          <rPr>
            <sz val="11"/>
            <rFont val="Calibri"/>
            <family val="2"/>
            <charset val="238"/>
          </rPr>
          <t>Osszesito:Osszesito_EllatasertFelelos</t>
        </r>
      </text>
    </comment>
    <comment ref="F43" authorId="0" shapeId="0">
      <text>
        <r>
          <rPr>
            <sz val="11"/>
            <rFont val="Calibri"/>
            <family val="2"/>
            <charset val="238"/>
          </rPr>
          <t>Osszesito:Osszesito_EllatasiTerulet</t>
        </r>
      </text>
    </comment>
    <comment ref="A44" authorId="0" shapeId="0">
      <text>
        <r>
          <rPr>
            <sz val="11"/>
            <rFont val="Calibri"/>
            <family val="2"/>
            <charset val="238"/>
          </rPr>
          <t>Osszesito:Osszesito_VKR_Sorszam</t>
        </r>
      </text>
    </comment>
    <comment ref="B44" authorId="0" shapeId="0">
      <text>
        <r>
          <rPr>
            <sz val="11"/>
            <rFont val="Calibri"/>
            <family val="2"/>
            <charset val="238"/>
          </rPr>
          <t>Osszesito:Osszesito_VKR_Nev</t>
        </r>
      </text>
    </comment>
    <comment ref="C44" authorId="0" shapeId="0">
      <text>
        <r>
          <rPr>
            <sz val="11"/>
            <rFont val="Calibri"/>
            <family val="2"/>
            <charset val="238"/>
          </rPr>
          <t>Osszesito:Osszesito_VKR_Kod</t>
        </r>
      </text>
    </comment>
    <comment ref="D44" authorId="0" shapeId="0">
      <text>
        <r>
          <rPr>
            <sz val="11"/>
            <rFont val="Calibri"/>
            <family val="2"/>
            <charset val="238"/>
          </rPr>
          <t>Osszesito:Osszesito_ISA</t>
        </r>
      </text>
    </comment>
    <comment ref="E44" authorId="0" shapeId="0">
      <text>
        <r>
          <rPr>
            <sz val="11"/>
            <rFont val="Calibri"/>
            <family val="2"/>
            <charset val="238"/>
          </rPr>
          <t>Osszesito:Osszesito_EllatasertFelelos</t>
        </r>
      </text>
    </comment>
    <comment ref="F44" authorId="0" shapeId="0">
      <text>
        <r>
          <rPr>
            <sz val="11"/>
            <rFont val="Calibri"/>
            <family val="2"/>
            <charset val="238"/>
          </rPr>
          <t>Osszesito:Osszesito_EllatasiTerulet</t>
        </r>
      </text>
    </comment>
    <comment ref="A45" authorId="0" shapeId="0">
      <text>
        <r>
          <rPr>
            <sz val="11"/>
            <rFont val="Calibri"/>
            <family val="2"/>
            <charset val="238"/>
          </rPr>
          <t>Osszesito:Osszesito_VKR_Sorszam</t>
        </r>
      </text>
    </comment>
    <comment ref="B45" authorId="0" shapeId="0">
      <text>
        <r>
          <rPr>
            <sz val="11"/>
            <rFont val="Calibri"/>
            <family val="2"/>
            <charset val="238"/>
          </rPr>
          <t>Osszesito:Osszesito_VKR_Nev</t>
        </r>
      </text>
    </comment>
    <comment ref="C45" authorId="0" shapeId="0">
      <text>
        <r>
          <rPr>
            <sz val="11"/>
            <rFont val="Calibri"/>
            <family val="2"/>
            <charset val="238"/>
          </rPr>
          <t>Osszesito:Osszesito_VKR_Kod</t>
        </r>
      </text>
    </comment>
    <comment ref="D45" authorId="0" shapeId="0">
      <text>
        <r>
          <rPr>
            <sz val="11"/>
            <rFont val="Calibri"/>
            <family val="2"/>
            <charset val="238"/>
          </rPr>
          <t>Osszesito:Osszesito_ISA</t>
        </r>
      </text>
    </comment>
    <comment ref="E45" authorId="0" shapeId="0">
      <text>
        <r>
          <rPr>
            <sz val="11"/>
            <rFont val="Calibri"/>
            <family val="2"/>
            <charset val="238"/>
          </rPr>
          <t>Osszesito:Osszesito_EllatasertFelelos</t>
        </r>
      </text>
    </comment>
    <comment ref="F45" authorId="0" shapeId="0">
      <text>
        <r>
          <rPr>
            <sz val="11"/>
            <rFont val="Calibri"/>
            <family val="2"/>
            <charset val="238"/>
          </rPr>
          <t>Osszesito:Osszesito_EllatasiTerulet</t>
        </r>
      </text>
    </comment>
    <comment ref="A46" authorId="0" shapeId="0">
      <text>
        <r>
          <rPr>
            <sz val="11"/>
            <rFont val="Calibri"/>
            <family val="2"/>
            <charset val="238"/>
          </rPr>
          <t>Osszesito:Osszesito_VKR_Sorszam</t>
        </r>
      </text>
    </comment>
    <comment ref="B46" authorId="0" shapeId="0">
      <text>
        <r>
          <rPr>
            <sz val="11"/>
            <rFont val="Calibri"/>
            <family val="2"/>
            <charset val="238"/>
          </rPr>
          <t>Osszesito:Osszesito_VKR_Nev</t>
        </r>
      </text>
    </comment>
    <comment ref="C46" authorId="0" shapeId="0">
      <text>
        <r>
          <rPr>
            <sz val="11"/>
            <rFont val="Calibri"/>
            <family val="2"/>
            <charset val="238"/>
          </rPr>
          <t>Osszesito:Osszesito_VKR_Kod</t>
        </r>
      </text>
    </comment>
    <comment ref="D46" authorId="0" shapeId="0">
      <text>
        <r>
          <rPr>
            <sz val="11"/>
            <rFont val="Calibri"/>
            <family val="2"/>
            <charset val="238"/>
          </rPr>
          <t>Osszesito:Osszesito_ISA</t>
        </r>
      </text>
    </comment>
    <comment ref="E46" authorId="0" shapeId="0">
      <text>
        <r>
          <rPr>
            <sz val="11"/>
            <rFont val="Calibri"/>
            <family val="2"/>
            <charset val="238"/>
          </rPr>
          <t>Osszesito:Osszesito_EllatasertFelelos</t>
        </r>
      </text>
    </comment>
    <comment ref="F46" authorId="0" shapeId="0">
      <text>
        <r>
          <rPr>
            <sz val="11"/>
            <rFont val="Calibri"/>
            <family val="2"/>
            <charset val="238"/>
          </rPr>
          <t>Osszesito:Osszesito_EllatasiTerulet</t>
        </r>
      </text>
    </comment>
    <comment ref="A47" authorId="0" shapeId="0">
      <text>
        <r>
          <rPr>
            <sz val="11"/>
            <rFont val="Calibri"/>
            <family val="2"/>
            <charset val="238"/>
          </rPr>
          <t>Osszesito:Osszesito_VKR_Sorszam</t>
        </r>
      </text>
    </comment>
    <comment ref="B47" authorId="0" shapeId="0">
      <text>
        <r>
          <rPr>
            <sz val="11"/>
            <rFont val="Calibri"/>
            <family val="2"/>
            <charset val="238"/>
          </rPr>
          <t>Osszesito:Osszesito_VKR_Nev</t>
        </r>
      </text>
    </comment>
    <comment ref="C47" authorId="0" shapeId="0">
      <text>
        <r>
          <rPr>
            <sz val="11"/>
            <rFont val="Calibri"/>
            <family val="2"/>
            <charset val="238"/>
          </rPr>
          <t>Osszesito:Osszesito_VKR_Kod</t>
        </r>
      </text>
    </comment>
    <comment ref="D47" authorId="0" shapeId="0">
      <text>
        <r>
          <rPr>
            <sz val="11"/>
            <rFont val="Calibri"/>
            <family val="2"/>
            <charset val="238"/>
          </rPr>
          <t>Osszesito:Osszesito_ISA</t>
        </r>
      </text>
    </comment>
    <comment ref="E47" authorId="0" shapeId="0">
      <text>
        <r>
          <rPr>
            <sz val="11"/>
            <rFont val="Calibri"/>
            <family val="2"/>
            <charset val="238"/>
          </rPr>
          <t>Osszesito:Osszesito_EllatasertFelelos</t>
        </r>
      </text>
    </comment>
    <comment ref="F47" authorId="0" shapeId="0">
      <text>
        <r>
          <rPr>
            <sz val="11"/>
            <rFont val="Calibri"/>
            <family val="2"/>
            <charset val="238"/>
          </rPr>
          <t>Osszesito:Osszesito_EllatasiTerulet</t>
        </r>
      </text>
    </comment>
    <comment ref="A48" authorId="0" shapeId="0">
      <text>
        <r>
          <rPr>
            <sz val="11"/>
            <rFont val="Calibri"/>
            <family val="2"/>
            <charset val="238"/>
          </rPr>
          <t>Osszesito:Osszesito_VKR_Sorszam</t>
        </r>
      </text>
    </comment>
    <comment ref="B48" authorId="0" shapeId="0">
      <text>
        <r>
          <rPr>
            <sz val="11"/>
            <rFont val="Calibri"/>
            <family val="2"/>
            <charset val="238"/>
          </rPr>
          <t>Osszesito:Osszesito_VKR_Nev</t>
        </r>
      </text>
    </comment>
    <comment ref="C48" authorId="0" shapeId="0">
      <text>
        <r>
          <rPr>
            <sz val="11"/>
            <rFont val="Calibri"/>
            <family val="2"/>
            <charset val="238"/>
          </rPr>
          <t>Osszesito:Osszesito_VKR_Kod</t>
        </r>
      </text>
    </comment>
    <comment ref="D48" authorId="0" shapeId="0">
      <text>
        <r>
          <rPr>
            <sz val="11"/>
            <rFont val="Calibri"/>
            <family val="2"/>
            <charset val="238"/>
          </rPr>
          <t>Osszesito:Osszesito_ISA</t>
        </r>
      </text>
    </comment>
    <comment ref="E48" authorId="0" shapeId="0">
      <text>
        <r>
          <rPr>
            <sz val="11"/>
            <rFont val="Calibri"/>
            <family val="2"/>
            <charset val="238"/>
          </rPr>
          <t>Osszesito:Osszesito_EllatasertFelelos</t>
        </r>
      </text>
    </comment>
    <comment ref="F48" authorId="0" shapeId="0">
      <text>
        <r>
          <rPr>
            <sz val="11"/>
            <rFont val="Calibri"/>
            <family val="2"/>
            <charset val="238"/>
          </rPr>
          <t>Osszesito:Osszesito_EllatasiTerulet</t>
        </r>
      </text>
    </comment>
    <comment ref="A49" authorId="0" shapeId="0">
      <text>
        <r>
          <rPr>
            <sz val="11"/>
            <rFont val="Calibri"/>
            <family val="2"/>
            <charset val="238"/>
          </rPr>
          <t>Osszesito:Osszesito_VKR_Sorszam</t>
        </r>
      </text>
    </comment>
    <comment ref="B49" authorId="0" shapeId="0">
      <text>
        <r>
          <rPr>
            <sz val="11"/>
            <rFont val="Calibri"/>
            <family val="2"/>
            <charset val="238"/>
          </rPr>
          <t>Osszesito:Osszesito_VKR_Nev</t>
        </r>
      </text>
    </comment>
    <comment ref="C49" authorId="0" shapeId="0">
      <text>
        <r>
          <rPr>
            <sz val="11"/>
            <rFont val="Calibri"/>
            <family val="2"/>
            <charset val="238"/>
          </rPr>
          <t>Osszesito:Osszesito_VKR_Kod</t>
        </r>
      </text>
    </comment>
    <comment ref="D49" authorId="0" shapeId="0">
      <text>
        <r>
          <rPr>
            <sz val="11"/>
            <rFont val="Calibri"/>
            <family val="2"/>
            <charset val="238"/>
          </rPr>
          <t>Osszesito:Osszesito_ISA</t>
        </r>
      </text>
    </comment>
    <comment ref="E49" authorId="0" shapeId="0">
      <text>
        <r>
          <rPr>
            <sz val="11"/>
            <rFont val="Calibri"/>
            <family val="2"/>
            <charset val="238"/>
          </rPr>
          <t>Osszesito:Osszesito_EllatasertFelelos</t>
        </r>
      </text>
    </comment>
    <comment ref="F49" authorId="0" shapeId="0">
      <text>
        <r>
          <rPr>
            <sz val="11"/>
            <rFont val="Calibri"/>
            <family val="2"/>
            <charset val="238"/>
          </rPr>
          <t>Osszesito:Osszesito_EllatasiTerulet</t>
        </r>
      </text>
    </comment>
    <comment ref="A50" authorId="0" shapeId="0">
      <text>
        <r>
          <rPr>
            <sz val="11"/>
            <rFont val="Calibri"/>
            <family val="2"/>
            <charset val="238"/>
          </rPr>
          <t>Osszesito:Osszesito_VKR_Sorszam</t>
        </r>
      </text>
    </comment>
    <comment ref="B50" authorId="0" shapeId="0">
      <text>
        <r>
          <rPr>
            <sz val="11"/>
            <rFont val="Calibri"/>
            <family val="2"/>
            <charset val="238"/>
          </rPr>
          <t>Osszesito:Osszesito_VKR_Nev</t>
        </r>
      </text>
    </comment>
    <comment ref="C50" authorId="0" shapeId="0">
      <text>
        <r>
          <rPr>
            <sz val="11"/>
            <rFont val="Calibri"/>
            <family val="2"/>
            <charset val="238"/>
          </rPr>
          <t>Osszesito:Osszesito_VKR_Kod</t>
        </r>
      </text>
    </comment>
    <comment ref="D50" authorId="0" shapeId="0">
      <text>
        <r>
          <rPr>
            <sz val="11"/>
            <rFont val="Calibri"/>
            <family val="2"/>
            <charset val="238"/>
          </rPr>
          <t>Osszesito:Osszesito_ISA</t>
        </r>
      </text>
    </comment>
    <comment ref="E50" authorId="0" shapeId="0">
      <text>
        <r>
          <rPr>
            <sz val="11"/>
            <rFont val="Calibri"/>
            <family val="2"/>
            <charset val="238"/>
          </rPr>
          <t>Osszesito:Osszesito_EllatasertFelelos</t>
        </r>
      </text>
    </comment>
    <comment ref="F50" authorId="0" shapeId="0">
      <text>
        <r>
          <rPr>
            <sz val="11"/>
            <rFont val="Calibri"/>
            <family val="2"/>
            <charset val="238"/>
          </rPr>
          <t>Osszesito:Osszesito_EllatasiTerulet</t>
        </r>
      </text>
    </comment>
  </commentList>
</comments>
</file>

<file path=xl/comments3.xml><?xml version="1.0" encoding="utf-8"?>
<comments xmlns="http://schemas.openxmlformats.org/spreadsheetml/2006/main">
  <authors>
    <author>Anonymous</author>
  </authors>
  <commentList>
    <comment ref="B3" authorId="0" shapeId="0">
      <text>
        <r>
          <rPr>
            <sz val="11"/>
            <rFont val="Calibri"/>
            <family val="2"/>
            <charset val="238"/>
          </rPr>
          <t>SZV_B:FontossagiSorrent</t>
        </r>
      </text>
    </comment>
    <comment ref="C3" authorId="0" shapeId="0">
      <text>
        <r>
          <rPr>
            <sz val="11"/>
            <rFont val="Calibri"/>
            <family val="2"/>
            <charset val="238"/>
          </rPr>
          <t>SZV_B:FeladatKategoria</t>
        </r>
      </text>
    </comment>
    <comment ref="D3" authorId="0" shapeId="0">
      <text>
        <r>
          <rPr>
            <sz val="11"/>
            <rFont val="Calibri"/>
            <family val="2"/>
            <charset val="238"/>
          </rPr>
          <t>SZV_B:FeladatMegnevezes</t>
        </r>
      </text>
    </comment>
    <comment ref="E3" authorId="0" shapeId="0">
      <text>
        <r>
          <rPr>
            <sz val="11"/>
            <rFont val="Calibri"/>
            <family val="2"/>
            <charset val="238"/>
          </rPr>
          <t>SZV_B:ElviEngedelySzam</t>
        </r>
      </text>
    </comment>
    <comment ref="F3" authorId="0" shapeId="0">
      <text>
        <r>
          <rPr>
            <sz val="11"/>
            <rFont val="Calibri"/>
            <family val="2"/>
            <charset val="238"/>
          </rPr>
          <t>SZV_B:VKR_Kod</t>
        </r>
      </text>
    </comment>
    <comment ref="G3" authorId="0" shapeId="0">
      <text>
        <r>
          <rPr>
            <sz val="11"/>
            <rFont val="Calibri"/>
            <family val="2"/>
            <charset val="238"/>
          </rPr>
          <t>SZV_B:VKR_Nev</t>
        </r>
      </text>
    </comment>
    <comment ref="H3" authorId="0" shapeId="0">
      <text>
        <r>
          <rPr>
            <sz val="11"/>
            <rFont val="Calibri"/>
            <family val="2"/>
            <charset val="238"/>
          </rPr>
          <t>SZV_B:FeladatAzonosito</t>
        </r>
      </text>
    </comment>
    <comment ref="I3" authorId="0" shapeId="0">
      <text>
        <r>
          <rPr>
            <sz val="11"/>
            <rFont val="Calibri"/>
            <family val="2"/>
            <charset val="238"/>
          </rPr>
          <t>SZV_B:EllatasiTerulet</t>
        </r>
      </text>
    </comment>
    <comment ref="J3" authorId="0" shapeId="0">
      <text>
        <r>
          <rPr>
            <sz val="11"/>
            <rFont val="Calibri"/>
            <family val="2"/>
            <charset val="238"/>
          </rPr>
          <t>SZV_B:EllatasertFelelos</t>
        </r>
      </text>
    </comment>
    <comment ref="K3" authorId="0" shapeId="0">
      <text>
        <r>
          <rPr>
            <sz val="11"/>
            <rFont val="Calibri"/>
            <family val="2"/>
            <charset val="238"/>
          </rPr>
          <t>SZV_B:TervezettNettoKoltseg</t>
        </r>
      </text>
    </comment>
    <comment ref="L3" authorId="0" shapeId="0">
      <text>
        <r>
          <rPr>
            <sz val="11"/>
            <rFont val="Calibri"/>
            <family val="2"/>
            <charset val="238"/>
          </rPr>
          <t>SZV_B:IdotartamKezdes</t>
        </r>
      </text>
    </comment>
    <comment ref="M3" authorId="0" shapeId="0">
      <text>
        <r>
          <rPr>
            <sz val="11"/>
            <rFont val="Calibri"/>
            <family val="2"/>
            <charset val="238"/>
          </rPr>
          <t>SZV_B:IdotartamBefejezes</t>
        </r>
      </text>
    </comment>
    <comment ref="N3" authorId="0" shapeId="0">
      <text>
        <r>
          <rPr>
            <sz val="11"/>
            <rFont val="Calibri"/>
            <family val="2"/>
            <charset val="238"/>
          </rPr>
          <t>SZV_B:NettoKoltsegUtem1</t>
        </r>
      </text>
    </comment>
    <comment ref="O3" authorId="0" shapeId="0">
      <text>
        <r>
          <rPr>
            <sz val="11"/>
            <rFont val="Calibri"/>
            <family val="2"/>
            <charset val="238"/>
          </rPr>
          <t>SZV_B:NettoKoltsegUtem2</t>
        </r>
      </text>
    </comment>
    <comment ref="P3" authorId="0" shapeId="0">
      <text>
        <r>
          <rPr>
            <sz val="11"/>
            <rFont val="Calibri"/>
            <family val="2"/>
            <charset val="238"/>
          </rPr>
          <t>SZV_B:EM_Melleklet2_KTG</t>
        </r>
      </text>
    </comment>
    <comment ref="R3" authorId="0" shapeId="0">
      <text>
        <r>
          <rPr>
            <sz val="11"/>
            <rFont val="Calibri"/>
            <family val="2"/>
            <charset val="238"/>
          </rPr>
          <t>SZV_B:HDUtem1</t>
        </r>
      </text>
    </comment>
    <comment ref="S3" authorId="0" shapeId="0">
      <text>
        <r>
          <rPr>
            <sz val="11"/>
            <rFont val="Calibri"/>
            <family val="2"/>
            <charset val="238"/>
          </rPr>
          <t>SZV_B:ECSUtem1</t>
        </r>
      </text>
    </comment>
    <comment ref="T3" authorId="0" shapeId="0">
      <text>
        <r>
          <rPr>
            <sz val="11"/>
            <rFont val="Calibri"/>
            <family val="2"/>
            <charset val="238"/>
          </rPr>
          <t>SZV_B:KFHUtem1</t>
        </r>
      </text>
    </comment>
    <comment ref="U3" authorId="0" shapeId="0">
      <text>
        <r>
          <rPr>
            <sz val="11"/>
            <rFont val="Calibri"/>
            <family val="2"/>
            <charset val="238"/>
          </rPr>
          <t>SZV_B:Egyeb_SajatUtem1</t>
        </r>
      </text>
    </comment>
    <comment ref="V3" authorId="0" shapeId="0">
      <text>
        <r>
          <rPr>
            <sz val="11"/>
            <rFont val="Calibri"/>
            <family val="2"/>
            <charset val="238"/>
          </rPr>
          <t>SZV_B:DijUtem1</t>
        </r>
      </text>
    </comment>
    <comment ref="W3" authorId="0" shapeId="0">
      <text>
        <r>
          <rPr>
            <sz val="11"/>
            <rFont val="Calibri"/>
            <family val="2"/>
            <charset val="238"/>
          </rPr>
          <t>SZV_B:EM_Melleklet1_Utem1</t>
        </r>
      </text>
    </comment>
    <comment ref="X3" authorId="0" shapeId="0">
      <text>
        <r>
          <rPr>
            <sz val="11"/>
            <rFont val="Calibri"/>
            <family val="2"/>
            <charset val="238"/>
          </rPr>
          <t>SZV_B:EgyebAllamiUtem1</t>
        </r>
      </text>
    </comment>
    <comment ref="Y3" authorId="0" shapeId="0">
      <text>
        <r>
          <rPr>
            <sz val="11"/>
            <rFont val="Calibri"/>
            <family val="2"/>
            <charset val="238"/>
          </rPr>
          <t>SZV_B:OnkormanyzatiUtem1</t>
        </r>
      </text>
    </comment>
    <comment ref="Z3" authorId="0" shapeId="0">
      <text>
        <r>
          <rPr>
            <sz val="11"/>
            <rFont val="Calibri"/>
            <family val="2"/>
            <charset val="238"/>
          </rPr>
          <t>SZV_B:EUUtem1</t>
        </r>
      </text>
    </comment>
    <comment ref="AA3" authorId="0" shapeId="0">
      <text>
        <r>
          <rPr>
            <sz val="11"/>
            <rFont val="Calibri"/>
            <family val="2"/>
            <charset val="238"/>
          </rPr>
          <t>SZV_B:EgyebUtem1</t>
        </r>
      </text>
    </comment>
    <comment ref="AB3" authorId="0" shapeId="0">
      <text>
        <r>
          <rPr>
            <sz val="11"/>
            <rFont val="Calibri"/>
            <family val="2"/>
            <charset val="238"/>
          </rPr>
          <t>SZV_B:HitelKotvenyUtem1</t>
        </r>
      </text>
    </comment>
    <comment ref="AC3" authorId="0" shapeId="0">
      <text>
        <r>
          <rPr>
            <sz val="11"/>
            <rFont val="Calibri"/>
            <family val="2"/>
            <charset val="238"/>
          </rPr>
          <t>SZV_B:OsszesenUtem1</t>
        </r>
      </text>
    </comment>
    <comment ref="AF3" authorId="0" shapeId="0">
      <text>
        <r>
          <rPr>
            <sz val="11"/>
            <rFont val="Calibri"/>
            <family val="2"/>
            <charset val="238"/>
          </rPr>
          <t>SZV_B:HDUtem2</t>
        </r>
      </text>
    </comment>
    <comment ref="AG3" authorId="0" shapeId="0">
      <text>
        <r>
          <rPr>
            <sz val="11"/>
            <rFont val="Calibri"/>
            <family val="2"/>
            <charset val="238"/>
          </rPr>
          <t>SZV_B:ECSUtem2</t>
        </r>
      </text>
    </comment>
    <comment ref="AH3" authorId="0" shapeId="0">
      <text>
        <r>
          <rPr>
            <sz val="11"/>
            <rFont val="Calibri"/>
            <family val="2"/>
            <charset val="238"/>
          </rPr>
          <t>SZV_B:KFHUtem2</t>
        </r>
      </text>
    </comment>
    <comment ref="AI3" authorId="0" shapeId="0">
      <text>
        <r>
          <rPr>
            <sz val="11"/>
            <rFont val="Calibri"/>
            <family val="2"/>
            <charset val="238"/>
          </rPr>
          <t>SZV_B:Egyeb_SajatUtem2</t>
        </r>
      </text>
    </comment>
    <comment ref="AJ3" authorId="0" shapeId="0">
      <text>
        <r>
          <rPr>
            <sz val="11"/>
            <rFont val="Calibri"/>
            <family val="2"/>
            <charset val="238"/>
          </rPr>
          <t>SZV_B:DijUtem2</t>
        </r>
      </text>
    </comment>
    <comment ref="AK3" authorId="0" shapeId="0">
      <text>
        <r>
          <rPr>
            <sz val="11"/>
            <rFont val="Calibri"/>
            <family val="2"/>
            <charset val="238"/>
          </rPr>
          <t>SZV_B:EM_Melleklet1_Utem2</t>
        </r>
      </text>
    </comment>
    <comment ref="AL3" authorId="0" shapeId="0">
      <text>
        <r>
          <rPr>
            <sz val="11"/>
            <rFont val="Calibri"/>
            <family val="2"/>
            <charset val="238"/>
          </rPr>
          <t>SZV_B:EgyebAllamiUtem2</t>
        </r>
      </text>
    </comment>
    <comment ref="AM3" authorId="0" shapeId="0">
      <text>
        <r>
          <rPr>
            <sz val="11"/>
            <rFont val="Calibri"/>
            <family val="2"/>
            <charset val="238"/>
          </rPr>
          <t>SZV_B:OnkormanyzatiUtem2</t>
        </r>
      </text>
    </comment>
    <comment ref="AN3" authorId="0" shapeId="0">
      <text>
        <r>
          <rPr>
            <sz val="11"/>
            <rFont val="Calibri"/>
            <family val="2"/>
            <charset val="238"/>
          </rPr>
          <t>SZV_B:EUUtem2</t>
        </r>
      </text>
    </comment>
    <comment ref="AO3" authorId="0" shapeId="0">
      <text>
        <r>
          <rPr>
            <sz val="11"/>
            <rFont val="Calibri"/>
            <family val="2"/>
            <charset val="238"/>
          </rPr>
          <t>SZV_B:EgyebUtem2</t>
        </r>
      </text>
    </comment>
    <comment ref="AP3" authorId="0" shapeId="0">
      <text>
        <r>
          <rPr>
            <sz val="11"/>
            <rFont val="Calibri"/>
            <family val="2"/>
            <charset val="238"/>
          </rPr>
          <t>SZV_B:HitelKotvenyUtem2</t>
        </r>
      </text>
    </comment>
    <comment ref="AQ3" authorId="0" shapeId="0">
      <text>
        <r>
          <rPr>
            <sz val="11"/>
            <rFont val="Calibri"/>
            <family val="2"/>
            <charset val="238"/>
          </rPr>
          <t>SZV_B:OsszesenUtem2</t>
        </r>
      </text>
    </comment>
    <comment ref="AR3" authorId="0" shapeId="0">
      <text>
        <r>
          <rPr>
            <sz val="11"/>
            <rFont val="Calibri"/>
            <family val="2"/>
            <charset val="238"/>
          </rPr>
          <t>SZV_B:ForrashianyUtem2</t>
        </r>
      </text>
    </comment>
    <comment ref="AU3" authorId="0" shapeId="0">
      <text>
        <r>
          <rPr>
            <sz val="11"/>
            <rFont val="Calibri"/>
            <family val="2"/>
            <charset val="238"/>
          </rPr>
          <t>SZV_B:Indokolas</t>
        </r>
      </text>
    </comment>
    <comment ref="AV3" authorId="0" shapeId="0">
      <text>
        <r>
          <rPr>
            <sz val="11"/>
            <rFont val="Calibri"/>
            <family val="2"/>
            <charset val="238"/>
          </rPr>
          <t>SZV_B:Megjegyzes</t>
        </r>
      </text>
    </comment>
    <comment ref="AW3" authorId="0" shapeId="0">
      <text>
        <r>
          <rPr>
            <sz val="11"/>
            <rFont val="Calibri"/>
            <family val="2"/>
            <charset val="238"/>
          </rPr>
          <t>SZV_B:FeladatSorszam</t>
        </r>
      </text>
    </comment>
    <comment ref="AY3" authorId="0" shapeId="0">
      <text>
        <r>
          <rPr>
            <sz val="11"/>
            <rFont val="Calibri"/>
            <family val="2"/>
            <charset val="238"/>
          </rPr>
          <t>SZV_B:ISA</t>
        </r>
      </text>
    </comment>
    <comment ref="B4" authorId="0" shapeId="0">
      <text>
        <r>
          <rPr>
            <sz val="11"/>
            <rFont val="Calibri"/>
            <family val="2"/>
            <charset val="238"/>
          </rPr>
          <t>SZV_B:FontossagiSorrent</t>
        </r>
      </text>
    </comment>
    <comment ref="C4" authorId="0" shapeId="0">
      <text>
        <r>
          <rPr>
            <sz val="11"/>
            <rFont val="Calibri"/>
            <family val="2"/>
            <charset val="238"/>
          </rPr>
          <t>SZV_B:FeladatKategoria</t>
        </r>
      </text>
    </comment>
    <comment ref="D4" authorId="0" shapeId="0">
      <text>
        <r>
          <rPr>
            <sz val="11"/>
            <rFont val="Calibri"/>
            <family val="2"/>
            <charset val="238"/>
          </rPr>
          <t>SZV_B:FeladatMegnevezes</t>
        </r>
      </text>
    </comment>
    <comment ref="E4" authorId="0" shapeId="0">
      <text>
        <r>
          <rPr>
            <sz val="11"/>
            <rFont val="Calibri"/>
            <family val="2"/>
            <charset val="238"/>
          </rPr>
          <t>SZV_B:ElviEngedelySzam</t>
        </r>
      </text>
    </comment>
    <comment ref="F4" authorId="0" shapeId="0">
      <text>
        <r>
          <rPr>
            <sz val="11"/>
            <rFont val="Calibri"/>
            <family val="2"/>
            <charset val="238"/>
          </rPr>
          <t>SZV_B:VKR_Kod</t>
        </r>
      </text>
    </comment>
    <comment ref="G4" authorId="0" shapeId="0">
      <text>
        <r>
          <rPr>
            <sz val="11"/>
            <rFont val="Calibri"/>
            <family val="2"/>
            <charset val="238"/>
          </rPr>
          <t>SZV_B:VKR_Nev</t>
        </r>
      </text>
    </comment>
    <comment ref="H4" authorId="0" shapeId="0">
      <text>
        <r>
          <rPr>
            <sz val="11"/>
            <rFont val="Calibri"/>
            <family val="2"/>
            <charset val="238"/>
          </rPr>
          <t>SZV_B:FeladatAzonosito</t>
        </r>
      </text>
    </comment>
    <comment ref="I4" authorId="0" shapeId="0">
      <text>
        <r>
          <rPr>
            <sz val="11"/>
            <rFont val="Calibri"/>
            <family val="2"/>
            <charset val="238"/>
          </rPr>
          <t>SZV_B:EllatasiTerulet</t>
        </r>
      </text>
    </comment>
    <comment ref="J4" authorId="0" shapeId="0">
      <text>
        <r>
          <rPr>
            <sz val="11"/>
            <rFont val="Calibri"/>
            <family val="2"/>
            <charset val="238"/>
          </rPr>
          <t>SZV_B:EllatasertFelelos</t>
        </r>
      </text>
    </comment>
    <comment ref="K4" authorId="0" shapeId="0">
      <text>
        <r>
          <rPr>
            <sz val="11"/>
            <rFont val="Calibri"/>
            <family val="2"/>
            <charset val="238"/>
          </rPr>
          <t>SZV_B:TervezettNettoKoltseg</t>
        </r>
      </text>
    </comment>
    <comment ref="L4" authorId="0" shapeId="0">
      <text>
        <r>
          <rPr>
            <sz val="11"/>
            <rFont val="Calibri"/>
            <family val="2"/>
            <charset val="238"/>
          </rPr>
          <t>SZV_B:IdotartamKezdes</t>
        </r>
      </text>
    </comment>
    <comment ref="M4" authorId="0" shapeId="0">
      <text>
        <r>
          <rPr>
            <sz val="11"/>
            <rFont val="Calibri"/>
            <family val="2"/>
            <charset val="238"/>
          </rPr>
          <t>SZV_B:IdotartamBefejezes</t>
        </r>
      </text>
    </comment>
    <comment ref="N4" authorId="0" shapeId="0">
      <text>
        <r>
          <rPr>
            <sz val="11"/>
            <rFont val="Calibri"/>
            <family val="2"/>
            <charset val="238"/>
          </rPr>
          <t>SZV_B:NettoKoltsegUtem1</t>
        </r>
      </text>
    </comment>
    <comment ref="O4" authorId="0" shapeId="0">
      <text>
        <r>
          <rPr>
            <sz val="11"/>
            <rFont val="Calibri"/>
            <family val="2"/>
            <charset val="238"/>
          </rPr>
          <t>SZV_B:NettoKoltsegUtem2</t>
        </r>
      </text>
    </comment>
    <comment ref="P4" authorId="0" shapeId="0">
      <text>
        <r>
          <rPr>
            <sz val="11"/>
            <rFont val="Calibri"/>
            <family val="2"/>
            <charset val="238"/>
          </rPr>
          <t>SZV_B:EM_Melleklet2_KTG</t>
        </r>
      </text>
    </comment>
    <comment ref="R4" authorId="0" shapeId="0">
      <text>
        <r>
          <rPr>
            <sz val="11"/>
            <rFont val="Calibri"/>
            <family val="2"/>
            <charset val="238"/>
          </rPr>
          <t>SZV_B:HDUtem1</t>
        </r>
      </text>
    </comment>
    <comment ref="S4" authorId="0" shapeId="0">
      <text>
        <r>
          <rPr>
            <sz val="11"/>
            <rFont val="Calibri"/>
            <family val="2"/>
            <charset val="238"/>
          </rPr>
          <t>SZV_B:ECSUtem1</t>
        </r>
      </text>
    </comment>
    <comment ref="T4" authorId="0" shapeId="0">
      <text>
        <r>
          <rPr>
            <sz val="11"/>
            <rFont val="Calibri"/>
            <family val="2"/>
            <charset val="238"/>
          </rPr>
          <t>SZV_B:KFHUtem1</t>
        </r>
      </text>
    </comment>
    <comment ref="U4" authorId="0" shapeId="0">
      <text>
        <r>
          <rPr>
            <sz val="11"/>
            <rFont val="Calibri"/>
            <family val="2"/>
            <charset val="238"/>
          </rPr>
          <t>SZV_B:Egyeb_SajatUtem1</t>
        </r>
      </text>
    </comment>
    <comment ref="V4" authorId="0" shapeId="0">
      <text>
        <r>
          <rPr>
            <sz val="11"/>
            <rFont val="Calibri"/>
            <family val="2"/>
            <charset val="238"/>
          </rPr>
          <t>SZV_B:DijUtem1</t>
        </r>
      </text>
    </comment>
    <comment ref="W4" authorId="0" shapeId="0">
      <text>
        <r>
          <rPr>
            <sz val="11"/>
            <rFont val="Calibri"/>
            <family val="2"/>
            <charset val="238"/>
          </rPr>
          <t>SZV_B:EM_Melleklet1_Utem1</t>
        </r>
      </text>
    </comment>
    <comment ref="X4" authorId="0" shapeId="0">
      <text>
        <r>
          <rPr>
            <sz val="11"/>
            <rFont val="Calibri"/>
            <family val="2"/>
            <charset val="238"/>
          </rPr>
          <t>SZV_B:EgyebAllamiUtem1</t>
        </r>
      </text>
    </comment>
    <comment ref="Y4" authorId="0" shapeId="0">
      <text>
        <r>
          <rPr>
            <sz val="11"/>
            <rFont val="Calibri"/>
            <family val="2"/>
            <charset val="238"/>
          </rPr>
          <t>SZV_B:OnkormanyzatiUtem1</t>
        </r>
      </text>
    </comment>
    <comment ref="Z4" authorId="0" shapeId="0">
      <text>
        <r>
          <rPr>
            <sz val="11"/>
            <rFont val="Calibri"/>
            <family val="2"/>
            <charset val="238"/>
          </rPr>
          <t>SZV_B:EUUtem1</t>
        </r>
      </text>
    </comment>
    <comment ref="AA4" authorId="0" shapeId="0">
      <text>
        <r>
          <rPr>
            <sz val="11"/>
            <rFont val="Calibri"/>
            <family val="2"/>
            <charset val="238"/>
          </rPr>
          <t>SZV_B:EgyebUtem1</t>
        </r>
      </text>
    </comment>
    <comment ref="AB4" authorId="0" shapeId="0">
      <text>
        <r>
          <rPr>
            <sz val="11"/>
            <rFont val="Calibri"/>
            <family val="2"/>
            <charset val="238"/>
          </rPr>
          <t>SZV_B:HitelKotvenyUtem1</t>
        </r>
      </text>
    </comment>
    <comment ref="AC4" authorId="0" shapeId="0">
      <text>
        <r>
          <rPr>
            <sz val="11"/>
            <rFont val="Calibri"/>
            <family val="2"/>
            <charset val="238"/>
          </rPr>
          <t>SZV_B:OsszesenUtem1</t>
        </r>
      </text>
    </comment>
    <comment ref="AF4" authorId="0" shapeId="0">
      <text>
        <r>
          <rPr>
            <sz val="11"/>
            <rFont val="Calibri"/>
            <family val="2"/>
            <charset val="238"/>
          </rPr>
          <t>SZV_B:HDUtem2</t>
        </r>
      </text>
    </comment>
    <comment ref="AG4" authorId="0" shapeId="0">
      <text>
        <r>
          <rPr>
            <sz val="11"/>
            <rFont val="Calibri"/>
            <family val="2"/>
            <charset val="238"/>
          </rPr>
          <t>SZV_B:ECSUtem2</t>
        </r>
      </text>
    </comment>
    <comment ref="AH4" authorId="0" shapeId="0">
      <text>
        <r>
          <rPr>
            <sz val="11"/>
            <rFont val="Calibri"/>
            <family val="2"/>
            <charset val="238"/>
          </rPr>
          <t>SZV_B:KFHUtem2</t>
        </r>
      </text>
    </comment>
    <comment ref="AI4" authorId="0" shapeId="0">
      <text>
        <r>
          <rPr>
            <sz val="11"/>
            <rFont val="Calibri"/>
            <family val="2"/>
            <charset val="238"/>
          </rPr>
          <t>SZV_B:Egyeb_SajatUtem2</t>
        </r>
      </text>
    </comment>
    <comment ref="AJ4" authorId="0" shapeId="0">
      <text>
        <r>
          <rPr>
            <sz val="11"/>
            <rFont val="Calibri"/>
            <family val="2"/>
            <charset val="238"/>
          </rPr>
          <t>SZV_B:DijUtem2</t>
        </r>
      </text>
    </comment>
    <comment ref="AK4" authorId="0" shapeId="0">
      <text>
        <r>
          <rPr>
            <sz val="11"/>
            <rFont val="Calibri"/>
            <family val="2"/>
            <charset val="238"/>
          </rPr>
          <t>SZV_B:EM_Melleklet1_Utem2</t>
        </r>
      </text>
    </comment>
    <comment ref="AL4" authorId="0" shapeId="0">
      <text>
        <r>
          <rPr>
            <sz val="11"/>
            <rFont val="Calibri"/>
            <family val="2"/>
            <charset val="238"/>
          </rPr>
          <t>SZV_B:EgyebAllamiUtem2</t>
        </r>
      </text>
    </comment>
    <comment ref="AM4" authorId="0" shapeId="0">
      <text>
        <r>
          <rPr>
            <sz val="11"/>
            <rFont val="Calibri"/>
            <family val="2"/>
            <charset val="238"/>
          </rPr>
          <t>SZV_B:OnkormanyzatiUtem2</t>
        </r>
      </text>
    </comment>
    <comment ref="AN4" authorId="0" shapeId="0">
      <text>
        <r>
          <rPr>
            <sz val="11"/>
            <rFont val="Calibri"/>
            <family val="2"/>
            <charset val="238"/>
          </rPr>
          <t>SZV_B:EUUtem2</t>
        </r>
      </text>
    </comment>
    <comment ref="AO4" authorId="0" shapeId="0">
      <text>
        <r>
          <rPr>
            <sz val="11"/>
            <rFont val="Calibri"/>
            <family val="2"/>
            <charset val="238"/>
          </rPr>
          <t>SZV_B:EgyebUtem2</t>
        </r>
      </text>
    </comment>
    <comment ref="AP4" authorId="0" shapeId="0">
      <text>
        <r>
          <rPr>
            <sz val="11"/>
            <rFont val="Calibri"/>
            <family val="2"/>
            <charset val="238"/>
          </rPr>
          <t>SZV_B:HitelKotvenyUtem2</t>
        </r>
      </text>
    </comment>
    <comment ref="AQ4" authorId="0" shapeId="0">
      <text>
        <r>
          <rPr>
            <sz val="11"/>
            <rFont val="Calibri"/>
            <family val="2"/>
            <charset val="238"/>
          </rPr>
          <t>SZV_B:OsszesenUtem2</t>
        </r>
      </text>
    </comment>
    <comment ref="AR4" authorId="0" shapeId="0">
      <text>
        <r>
          <rPr>
            <sz val="11"/>
            <rFont val="Calibri"/>
            <family val="2"/>
            <charset val="238"/>
          </rPr>
          <t>SZV_B:ForrashianyUtem2</t>
        </r>
      </text>
    </comment>
    <comment ref="AU4" authorId="0" shapeId="0">
      <text>
        <r>
          <rPr>
            <sz val="11"/>
            <rFont val="Calibri"/>
            <family val="2"/>
            <charset val="238"/>
          </rPr>
          <t>SZV_B:Indokolas</t>
        </r>
      </text>
    </comment>
    <comment ref="AV4" authorId="0" shapeId="0">
      <text>
        <r>
          <rPr>
            <sz val="11"/>
            <rFont val="Calibri"/>
            <family val="2"/>
            <charset val="238"/>
          </rPr>
          <t>SZV_B:Megjegyzes</t>
        </r>
      </text>
    </comment>
    <comment ref="AW4" authorId="0" shapeId="0">
      <text>
        <r>
          <rPr>
            <sz val="11"/>
            <rFont val="Calibri"/>
            <family val="2"/>
            <charset val="238"/>
          </rPr>
          <t>SZV_B:FeladatSorszam</t>
        </r>
      </text>
    </comment>
    <comment ref="AY4" authorId="0" shapeId="0">
      <text>
        <r>
          <rPr>
            <sz val="11"/>
            <rFont val="Calibri"/>
            <family val="2"/>
            <charset val="238"/>
          </rPr>
          <t>SZV_B:ISA</t>
        </r>
      </text>
    </comment>
    <comment ref="B5" authorId="0" shapeId="0">
      <text>
        <r>
          <rPr>
            <sz val="11"/>
            <rFont val="Calibri"/>
            <family val="2"/>
            <charset val="238"/>
          </rPr>
          <t>SZV_B:FontossagiSorrent</t>
        </r>
      </text>
    </comment>
    <comment ref="C5" authorId="0" shapeId="0">
      <text>
        <r>
          <rPr>
            <sz val="11"/>
            <rFont val="Calibri"/>
            <family val="2"/>
            <charset val="238"/>
          </rPr>
          <t>SZV_B:FeladatKategoria</t>
        </r>
      </text>
    </comment>
    <comment ref="D5" authorId="0" shapeId="0">
      <text>
        <r>
          <rPr>
            <sz val="11"/>
            <rFont val="Calibri"/>
            <family val="2"/>
            <charset val="238"/>
          </rPr>
          <t>SZV_B:FeladatMegnevezes</t>
        </r>
      </text>
    </comment>
    <comment ref="E5" authorId="0" shapeId="0">
      <text>
        <r>
          <rPr>
            <sz val="11"/>
            <rFont val="Calibri"/>
            <family val="2"/>
            <charset val="238"/>
          </rPr>
          <t>SZV_B:ElviEngedelySzam</t>
        </r>
      </text>
    </comment>
    <comment ref="F5" authorId="0" shapeId="0">
      <text>
        <r>
          <rPr>
            <sz val="11"/>
            <rFont val="Calibri"/>
            <family val="2"/>
            <charset val="238"/>
          </rPr>
          <t>SZV_B:VKR_Kod</t>
        </r>
      </text>
    </comment>
    <comment ref="G5" authorId="0" shapeId="0">
      <text>
        <r>
          <rPr>
            <sz val="11"/>
            <rFont val="Calibri"/>
            <family val="2"/>
            <charset val="238"/>
          </rPr>
          <t>SZV_B:VKR_Nev</t>
        </r>
      </text>
    </comment>
    <comment ref="H5" authorId="0" shapeId="0">
      <text>
        <r>
          <rPr>
            <sz val="11"/>
            <rFont val="Calibri"/>
            <family val="2"/>
            <charset val="238"/>
          </rPr>
          <t>SZV_B:FeladatAzonosito</t>
        </r>
      </text>
    </comment>
    <comment ref="I5" authorId="0" shapeId="0">
      <text>
        <r>
          <rPr>
            <sz val="11"/>
            <rFont val="Calibri"/>
            <family val="2"/>
            <charset val="238"/>
          </rPr>
          <t>SZV_B:EllatasiTerulet</t>
        </r>
      </text>
    </comment>
    <comment ref="J5" authorId="0" shapeId="0">
      <text>
        <r>
          <rPr>
            <sz val="11"/>
            <rFont val="Calibri"/>
            <family val="2"/>
            <charset val="238"/>
          </rPr>
          <t>SZV_B:EllatasertFelelos</t>
        </r>
      </text>
    </comment>
    <comment ref="K5" authorId="0" shapeId="0">
      <text>
        <r>
          <rPr>
            <sz val="11"/>
            <rFont val="Calibri"/>
            <family val="2"/>
            <charset val="238"/>
          </rPr>
          <t>SZV_B:TervezettNettoKoltseg</t>
        </r>
      </text>
    </comment>
    <comment ref="L5" authorId="0" shapeId="0">
      <text>
        <r>
          <rPr>
            <sz val="11"/>
            <rFont val="Calibri"/>
            <family val="2"/>
            <charset val="238"/>
          </rPr>
          <t>SZV_B:IdotartamKezdes</t>
        </r>
      </text>
    </comment>
    <comment ref="M5" authorId="0" shapeId="0">
      <text>
        <r>
          <rPr>
            <sz val="11"/>
            <rFont val="Calibri"/>
            <family val="2"/>
            <charset val="238"/>
          </rPr>
          <t>SZV_B:IdotartamBefejezes</t>
        </r>
      </text>
    </comment>
    <comment ref="N5" authorId="0" shapeId="0">
      <text>
        <r>
          <rPr>
            <sz val="11"/>
            <rFont val="Calibri"/>
            <family val="2"/>
            <charset val="238"/>
          </rPr>
          <t>SZV_B:NettoKoltsegUtem1</t>
        </r>
      </text>
    </comment>
    <comment ref="O5" authorId="0" shapeId="0">
      <text>
        <r>
          <rPr>
            <sz val="11"/>
            <rFont val="Calibri"/>
            <family val="2"/>
            <charset val="238"/>
          </rPr>
          <t>SZV_B:NettoKoltsegUtem2</t>
        </r>
      </text>
    </comment>
    <comment ref="P5" authorId="0" shapeId="0">
      <text>
        <r>
          <rPr>
            <sz val="11"/>
            <rFont val="Calibri"/>
            <family val="2"/>
            <charset val="238"/>
          </rPr>
          <t>SZV_B:EM_Melleklet2_KTG</t>
        </r>
      </text>
    </comment>
    <comment ref="R5" authorId="0" shapeId="0">
      <text>
        <r>
          <rPr>
            <sz val="11"/>
            <rFont val="Calibri"/>
            <family val="2"/>
            <charset val="238"/>
          </rPr>
          <t>SZV_B:HDUtem1</t>
        </r>
      </text>
    </comment>
    <comment ref="S5" authorId="0" shapeId="0">
      <text>
        <r>
          <rPr>
            <sz val="11"/>
            <rFont val="Calibri"/>
            <family val="2"/>
            <charset val="238"/>
          </rPr>
          <t>SZV_B:ECSUtem1</t>
        </r>
      </text>
    </comment>
    <comment ref="T5" authorId="0" shapeId="0">
      <text>
        <r>
          <rPr>
            <sz val="11"/>
            <rFont val="Calibri"/>
            <family val="2"/>
            <charset val="238"/>
          </rPr>
          <t>SZV_B:KFHUtem1</t>
        </r>
      </text>
    </comment>
    <comment ref="U5" authorId="0" shapeId="0">
      <text>
        <r>
          <rPr>
            <sz val="11"/>
            <rFont val="Calibri"/>
            <family val="2"/>
            <charset val="238"/>
          </rPr>
          <t>SZV_B:Egyeb_SajatUtem1</t>
        </r>
      </text>
    </comment>
    <comment ref="V5" authorId="0" shapeId="0">
      <text>
        <r>
          <rPr>
            <sz val="11"/>
            <rFont val="Calibri"/>
            <family val="2"/>
            <charset val="238"/>
          </rPr>
          <t>SZV_B:DijUtem1</t>
        </r>
      </text>
    </comment>
    <comment ref="W5" authorId="0" shapeId="0">
      <text>
        <r>
          <rPr>
            <sz val="11"/>
            <rFont val="Calibri"/>
            <family val="2"/>
            <charset val="238"/>
          </rPr>
          <t>SZV_B:EM_Melleklet1_Utem1</t>
        </r>
      </text>
    </comment>
    <comment ref="X5" authorId="0" shapeId="0">
      <text>
        <r>
          <rPr>
            <sz val="11"/>
            <rFont val="Calibri"/>
            <family val="2"/>
            <charset val="238"/>
          </rPr>
          <t>SZV_B:EgyebAllamiUtem1</t>
        </r>
      </text>
    </comment>
    <comment ref="Y5" authorId="0" shapeId="0">
      <text>
        <r>
          <rPr>
            <sz val="11"/>
            <rFont val="Calibri"/>
            <family val="2"/>
            <charset val="238"/>
          </rPr>
          <t>SZV_B:OnkormanyzatiUtem1</t>
        </r>
      </text>
    </comment>
    <comment ref="Z5" authorId="0" shapeId="0">
      <text>
        <r>
          <rPr>
            <sz val="11"/>
            <rFont val="Calibri"/>
            <family val="2"/>
            <charset val="238"/>
          </rPr>
          <t>SZV_B:EUUtem1</t>
        </r>
      </text>
    </comment>
    <comment ref="AA5" authorId="0" shapeId="0">
      <text>
        <r>
          <rPr>
            <sz val="11"/>
            <rFont val="Calibri"/>
            <family val="2"/>
            <charset val="238"/>
          </rPr>
          <t>SZV_B:EgyebUtem1</t>
        </r>
      </text>
    </comment>
    <comment ref="AB5" authorId="0" shapeId="0">
      <text>
        <r>
          <rPr>
            <sz val="11"/>
            <rFont val="Calibri"/>
            <family val="2"/>
            <charset val="238"/>
          </rPr>
          <t>SZV_B:HitelKotvenyUtem1</t>
        </r>
      </text>
    </comment>
    <comment ref="AC5" authorId="0" shapeId="0">
      <text>
        <r>
          <rPr>
            <sz val="11"/>
            <rFont val="Calibri"/>
            <family val="2"/>
            <charset val="238"/>
          </rPr>
          <t>SZV_B:OsszesenUtem1</t>
        </r>
      </text>
    </comment>
    <comment ref="AF5" authorId="0" shapeId="0">
      <text>
        <r>
          <rPr>
            <sz val="11"/>
            <rFont val="Calibri"/>
            <family val="2"/>
            <charset val="238"/>
          </rPr>
          <t>SZV_B:HDUtem2</t>
        </r>
      </text>
    </comment>
    <comment ref="AG5" authorId="0" shapeId="0">
      <text>
        <r>
          <rPr>
            <sz val="11"/>
            <rFont val="Calibri"/>
            <family val="2"/>
            <charset val="238"/>
          </rPr>
          <t>SZV_B:ECSUtem2</t>
        </r>
      </text>
    </comment>
    <comment ref="AH5" authorId="0" shapeId="0">
      <text>
        <r>
          <rPr>
            <sz val="11"/>
            <rFont val="Calibri"/>
            <family val="2"/>
            <charset val="238"/>
          </rPr>
          <t>SZV_B:KFHUtem2</t>
        </r>
      </text>
    </comment>
    <comment ref="AI5" authorId="0" shapeId="0">
      <text>
        <r>
          <rPr>
            <sz val="11"/>
            <rFont val="Calibri"/>
            <family val="2"/>
            <charset val="238"/>
          </rPr>
          <t>SZV_B:Egyeb_SajatUtem2</t>
        </r>
      </text>
    </comment>
    <comment ref="AJ5" authorId="0" shapeId="0">
      <text>
        <r>
          <rPr>
            <sz val="11"/>
            <rFont val="Calibri"/>
            <family val="2"/>
            <charset val="238"/>
          </rPr>
          <t>SZV_B:DijUtem2</t>
        </r>
      </text>
    </comment>
    <comment ref="AK5" authorId="0" shapeId="0">
      <text>
        <r>
          <rPr>
            <sz val="11"/>
            <rFont val="Calibri"/>
            <family val="2"/>
            <charset val="238"/>
          </rPr>
          <t>SZV_B:EM_Melleklet1_Utem2</t>
        </r>
      </text>
    </comment>
    <comment ref="AL5" authorId="0" shapeId="0">
      <text>
        <r>
          <rPr>
            <sz val="11"/>
            <rFont val="Calibri"/>
            <family val="2"/>
            <charset val="238"/>
          </rPr>
          <t>SZV_B:EgyebAllamiUtem2</t>
        </r>
      </text>
    </comment>
    <comment ref="AM5" authorId="0" shapeId="0">
      <text>
        <r>
          <rPr>
            <sz val="11"/>
            <rFont val="Calibri"/>
            <family val="2"/>
            <charset val="238"/>
          </rPr>
          <t>SZV_B:OnkormanyzatiUtem2</t>
        </r>
      </text>
    </comment>
    <comment ref="AN5" authorId="0" shapeId="0">
      <text>
        <r>
          <rPr>
            <sz val="11"/>
            <rFont val="Calibri"/>
            <family val="2"/>
            <charset val="238"/>
          </rPr>
          <t>SZV_B:EUUtem2</t>
        </r>
      </text>
    </comment>
    <comment ref="AO5" authorId="0" shapeId="0">
      <text>
        <r>
          <rPr>
            <sz val="11"/>
            <rFont val="Calibri"/>
            <family val="2"/>
            <charset val="238"/>
          </rPr>
          <t>SZV_B:EgyebUtem2</t>
        </r>
      </text>
    </comment>
    <comment ref="AP5" authorId="0" shapeId="0">
      <text>
        <r>
          <rPr>
            <sz val="11"/>
            <rFont val="Calibri"/>
            <family val="2"/>
            <charset val="238"/>
          </rPr>
          <t>SZV_B:HitelKotvenyUtem2</t>
        </r>
      </text>
    </comment>
    <comment ref="AQ5" authorId="0" shapeId="0">
      <text>
        <r>
          <rPr>
            <sz val="11"/>
            <rFont val="Calibri"/>
            <family val="2"/>
            <charset val="238"/>
          </rPr>
          <t>SZV_B:OsszesenUtem2</t>
        </r>
      </text>
    </comment>
    <comment ref="AR5" authorId="0" shapeId="0">
      <text>
        <r>
          <rPr>
            <sz val="11"/>
            <rFont val="Calibri"/>
            <family val="2"/>
            <charset val="238"/>
          </rPr>
          <t>SZV_B:ForrashianyUtem2</t>
        </r>
      </text>
    </comment>
    <comment ref="AU5" authorId="0" shapeId="0">
      <text>
        <r>
          <rPr>
            <sz val="11"/>
            <rFont val="Calibri"/>
            <family val="2"/>
            <charset val="238"/>
          </rPr>
          <t>SZV_B:Indokolas</t>
        </r>
      </text>
    </comment>
    <comment ref="AV5" authorId="0" shapeId="0">
      <text>
        <r>
          <rPr>
            <sz val="11"/>
            <rFont val="Calibri"/>
            <family val="2"/>
            <charset val="238"/>
          </rPr>
          <t>SZV_B:Megjegyzes</t>
        </r>
      </text>
    </comment>
    <comment ref="AW5" authorId="0" shapeId="0">
      <text>
        <r>
          <rPr>
            <sz val="11"/>
            <rFont val="Calibri"/>
            <family val="2"/>
            <charset val="238"/>
          </rPr>
          <t>SZV_B:FeladatSorszam</t>
        </r>
      </text>
    </comment>
    <comment ref="AY5" authorId="0" shapeId="0">
      <text>
        <r>
          <rPr>
            <sz val="11"/>
            <rFont val="Calibri"/>
            <family val="2"/>
            <charset val="238"/>
          </rPr>
          <t>SZV_B:ISA</t>
        </r>
      </text>
    </comment>
    <comment ref="B6" authorId="0" shapeId="0">
      <text>
        <r>
          <rPr>
            <sz val="11"/>
            <rFont val="Calibri"/>
            <family val="2"/>
            <charset val="238"/>
          </rPr>
          <t>SZV_B:FontossagiSorrent</t>
        </r>
      </text>
    </comment>
    <comment ref="C6" authorId="0" shapeId="0">
      <text>
        <r>
          <rPr>
            <sz val="11"/>
            <rFont val="Calibri"/>
            <family val="2"/>
            <charset val="238"/>
          </rPr>
          <t>SZV_B:FeladatKategoria</t>
        </r>
      </text>
    </comment>
    <comment ref="D6" authorId="0" shapeId="0">
      <text>
        <r>
          <rPr>
            <sz val="11"/>
            <rFont val="Calibri"/>
            <family val="2"/>
            <charset val="238"/>
          </rPr>
          <t>SZV_B:FeladatMegnevezes</t>
        </r>
      </text>
    </comment>
    <comment ref="E6" authorId="0" shapeId="0">
      <text>
        <r>
          <rPr>
            <sz val="11"/>
            <rFont val="Calibri"/>
            <family val="2"/>
            <charset val="238"/>
          </rPr>
          <t>SZV_B:ElviEngedelySzam</t>
        </r>
      </text>
    </comment>
    <comment ref="F6" authorId="0" shapeId="0">
      <text>
        <r>
          <rPr>
            <sz val="11"/>
            <rFont val="Calibri"/>
            <family val="2"/>
            <charset val="238"/>
          </rPr>
          <t>SZV_B:VKR_Kod</t>
        </r>
      </text>
    </comment>
    <comment ref="G6" authorId="0" shapeId="0">
      <text>
        <r>
          <rPr>
            <sz val="11"/>
            <rFont val="Calibri"/>
            <family val="2"/>
            <charset val="238"/>
          </rPr>
          <t>SZV_B:VKR_Nev</t>
        </r>
      </text>
    </comment>
    <comment ref="H6" authorId="0" shapeId="0">
      <text>
        <r>
          <rPr>
            <sz val="11"/>
            <rFont val="Calibri"/>
            <family val="2"/>
            <charset val="238"/>
          </rPr>
          <t>SZV_B:FeladatAzonosito</t>
        </r>
      </text>
    </comment>
    <comment ref="I6" authorId="0" shapeId="0">
      <text>
        <r>
          <rPr>
            <sz val="11"/>
            <rFont val="Calibri"/>
            <family val="2"/>
            <charset val="238"/>
          </rPr>
          <t>SZV_B:EllatasiTerulet</t>
        </r>
      </text>
    </comment>
    <comment ref="J6" authorId="0" shapeId="0">
      <text>
        <r>
          <rPr>
            <sz val="11"/>
            <rFont val="Calibri"/>
            <family val="2"/>
            <charset val="238"/>
          </rPr>
          <t>SZV_B:EllatasertFelelos</t>
        </r>
      </text>
    </comment>
    <comment ref="K6" authorId="0" shapeId="0">
      <text>
        <r>
          <rPr>
            <sz val="11"/>
            <rFont val="Calibri"/>
            <family val="2"/>
            <charset val="238"/>
          </rPr>
          <t>SZV_B:TervezettNettoKoltseg</t>
        </r>
      </text>
    </comment>
    <comment ref="L6" authorId="0" shapeId="0">
      <text>
        <r>
          <rPr>
            <sz val="11"/>
            <rFont val="Calibri"/>
            <family val="2"/>
            <charset val="238"/>
          </rPr>
          <t>SZV_B:IdotartamKezdes</t>
        </r>
      </text>
    </comment>
    <comment ref="M6" authorId="0" shapeId="0">
      <text>
        <r>
          <rPr>
            <sz val="11"/>
            <rFont val="Calibri"/>
            <family val="2"/>
            <charset val="238"/>
          </rPr>
          <t>SZV_B:IdotartamBefejezes</t>
        </r>
      </text>
    </comment>
    <comment ref="N6" authorId="0" shapeId="0">
      <text>
        <r>
          <rPr>
            <sz val="11"/>
            <rFont val="Calibri"/>
            <family val="2"/>
            <charset val="238"/>
          </rPr>
          <t>SZV_B:NettoKoltsegUtem1</t>
        </r>
      </text>
    </comment>
    <comment ref="O6" authorId="0" shapeId="0">
      <text>
        <r>
          <rPr>
            <sz val="11"/>
            <rFont val="Calibri"/>
            <family val="2"/>
            <charset val="238"/>
          </rPr>
          <t>SZV_B:NettoKoltsegUtem2</t>
        </r>
      </text>
    </comment>
    <comment ref="P6" authorId="0" shapeId="0">
      <text>
        <r>
          <rPr>
            <sz val="11"/>
            <rFont val="Calibri"/>
            <family val="2"/>
            <charset val="238"/>
          </rPr>
          <t>SZV_B:EM_Melleklet2_KTG</t>
        </r>
      </text>
    </comment>
    <comment ref="R6" authorId="0" shapeId="0">
      <text>
        <r>
          <rPr>
            <sz val="11"/>
            <rFont val="Calibri"/>
            <family val="2"/>
            <charset val="238"/>
          </rPr>
          <t>SZV_B:HDUtem1</t>
        </r>
      </text>
    </comment>
    <comment ref="S6" authorId="0" shapeId="0">
      <text>
        <r>
          <rPr>
            <sz val="11"/>
            <rFont val="Calibri"/>
            <family val="2"/>
            <charset val="238"/>
          </rPr>
          <t>SZV_B:ECSUtem1</t>
        </r>
      </text>
    </comment>
    <comment ref="T6" authorId="0" shapeId="0">
      <text>
        <r>
          <rPr>
            <sz val="11"/>
            <rFont val="Calibri"/>
            <family val="2"/>
            <charset val="238"/>
          </rPr>
          <t>SZV_B:KFHUtem1</t>
        </r>
      </text>
    </comment>
    <comment ref="U6" authorId="0" shapeId="0">
      <text>
        <r>
          <rPr>
            <sz val="11"/>
            <rFont val="Calibri"/>
            <family val="2"/>
            <charset val="238"/>
          </rPr>
          <t>SZV_B:Egyeb_SajatUtem1</t>
        </r>
      </text>
    </comment>
    <comment ref="V6" authorId="0" shapeId="0">
      <text>
        <r>
          <rPr>
            <sz val="11"/>
            <rFont val="Calibri"/>
            <family val="2"/>
            <charset val="238"/>
          </rPr>
          <t>SZV_B:DijUtem1</t>
        </r>
      </text>
    </comment>
    <comment ref="W6" authorId="0" shapeId="0">
      <text>
        <r>
          <rPr>
            <sz val="11"/>
            <rFont val="Calibri"/>
            <family val="2"/>
            <charset val="238"/>
          </rPr>
          <t>SZV_B:EM_Melleklet1_Utem1</t>
        </r>
      </text>
    </comment>
    <comment ref="X6" authorId="0" shapeId="0">
      <text>
        <r>
          <rPr>
            <sz val="11"/>
            <rFont val="Calibri"/>
            <family val="2"/>
            <charset val="238"/>
          </rPr>
          <t>SZV_B:EgyebAllamiUtem1</t>
        </r>
      </text>
    </comment>
    <comment ref="Y6" authorId="0" shapeId="0">
      <text>
        <r>
          <rPr>
            <sz val="11"/>
            <rFont val="Calibri"/>
            <family val="2"/>
            <charset val="238"/>
          </rPr>
          <t>SZV_B:OnkormanyzatiUtem1</t>
        </r>
      </text>
    </comment>
    <comment ref="Z6" authorId="0" shapeId="0">
      <text>
        <r>
          <rPr>
            <sz val="11"/>
            <rFont val="Calibri"/>
            <family val="2"/>
            <charset val="238"/>
          </rPr>
          <t>SZV_B:EUUtem1</t>
        </r>
      </text>
    </comment>
    <comment ref="AA6" authorId="0" shapeId="0">
      <text>
        <r>
          <rPr>
            <sz val="11"/>
            <rFont val="Calibri"/>
            <family val="2"/>
            <charset val="238"/>
          </rPr>
          <t>SZV_B:EgyebUtem1</t>
        </r>
      </text>
    </comment>
    <comment ref="AB6" authorId="0" shapeId="0">
      <text>
        <r>
          <rPr>
            <sz val="11"/>
            <rFont val="Calibri"/>
            <family val="2"/>
            <charset val="238"/>
          </rPr>
          <t>SZV_B:HitelKotvenyUtem1</t>
        </r>
      </text>
    </comment>
    <comment ref="AC6" authorId="0" shapeId="0">
      <text>
        <r>
          <rPr>
            <sz val="11"/>
            <rFont val="Calibri"/>
            <family val="2"/>
            <charset val="238"/>
          </rPr>
          <t>SZV_B:OsszesenUtem1</t>
        </r>
      </text>
    </comment>
    <comment ref="AF6" authorId="0" shapeId="0">
      <text>
        <r>
          <rPr>
            <sz val="11"/>
            <rFont val="Calibri"/>
            <family val="2"/>
            <charset val="238"/>
          </rPr>
          <t>SZV_B:HDUtem2</t>
        </r>
      </text>
    </comment>
    <comment ref="AG6" authorId="0" shapeId="0">
      <text>
        <r>
          <rPr>
            <sz val="11"/>
            <rFont val="Calibri"/>
            <family val="2"/>
            <charset val="238"/>
          </rPr>
          <t>SZV_B:ECSUtem2</t>
        </r>
      </text>
    </comment>
    <comment ref="AH6" authorId="0" shapeId="0">
      <text>
        <r>
          <rPr>
            <sz val="11"/>
            <rFont val="Calibri"/>
            <family val="2"/>
            <charset val="238"/>
          </rPr>
          <t>SZV_B:KFHUtem2</t>
        </r>
      </text>
    </comment>
    <comment ref="AI6" authorId="0" shapeId="0">
      <text>
        <r>
          <rPr>
            <sz val="11"/>
            <rFont val="Calibri"/>
            <family val="2"/>
            <charset val="238"/>
          </rPr>
          <t>SZV_B:Egyeb_SajatUtem2</t>
        </r>
      </text>
    </comment>
    <comment ref="AJ6" authorId="0" shapeId="0">
      <text>
        <r>
          <rPr>
            <sz val="11"/>
            <rFont val="Calibri"/>
            <family val="2"/>
            <charset val="238"/>
          </rPr>
          <t>SZV_B:DijUtem2</t>
        </r>
      </text>
    </comment>
    <comment ref="AK6" authorId="0" shapeId="0">
      <text>
        <r>
          <rPr>
            <sz val="11"/>
            <rFont val="Calibri"/>
            <family val="2"/>
            <charset val="238"/>
          </rPr>
          <t>SZV_B:EM_Melleklet1_Utem2</t>
        </r>
      </text>
    </comment>
    <comment ref="AL6" authorId="0" shapeId="0">
      <text>
        <r>
          <rPr>
            <sz val="11"/>
            <rFont val="Calibri"/>
            <family val="2"/>
            <charset val="238"/>
          </rPr>
          <t>SZV_B:EgyebAllamiUtem2</t>
        </r>
      </text>
    </comment>
    <comment ref="AM6" authorId="0" shapeId="0">
      <text>
        <r>
          <rPr>
            <sz val="11"/>
            <rFont val="Calibri"/>
            <family val="2"/>
            <charset val="238"/>
          </rPr>
          <t>SZV_B:OnkormanyzatiUtem2</t>
        </r>
      </text>
    </comment>
    <comment ref="AN6" authorId="0" shapeId="0">
      <text>
        <r>
          <rPr>
            <sz val="11"/>
            <rFont val="Calibri"/>
            <family val="2"/>
            <charset val="238"/>
          </rPr>
          <t>SZV_B:EUUtem2</t>
        </r>
      </text>
    </comment>
    <comment ref="AO6" authorId="0" shapeId="0">
      <text>
        <r>
          <rPr>
            <sz val="11"/>
            <rFont val="Calibri"/>
            <family val="2"/>
            <charset val="238"/>
          </rPr>
          <t>SZV_B:EgyebUtem2</t>
        </r>
      </text>
    </comment>
    <comment ref="AP6" authorId="0" shapeId="0">
      <text>
        <r>
          <rPr>
            <sz val="11"/>
            <rFont val="Calibri"/>
            <family val="2"/>
            <charset val="238"/>
          </rPr>
          <t>SZV_B:HitelKotvenyUtem2</t>
        </r>
      </text>
    </comment>
    <comment ref="AQ6" authorId="0" shapeId="0">
      <text>
        <r>
          <rPr>
            <sz val="11"/>
            <rFont val="Calibri"/>
            <family val="2"/>
            <charset val="238"/>
          </rPr>
          <t>SZV_B:OsszesenUtem2</t>
        </r>
      </text>
    </comment>
    <comment ref="AR6" authorId="0" shapeId="0">
      <text>
        <r>
          <rPr>
            <sz val="11"/>
            <rFont val="Calibri"/>
            <family val="2"/>
            <charset val="238"/>
          </rPr>
          <t>SZV_B:ForrashianyUtem2</t>
        </r>
      </text>
    </comment>
    <comment ref="AU6" authorId="0" shapeId="0">
      <text>
        <r>
          <rPr>
            <sz val="11"/>
            <rFont val="Calibri"/>
            <family val="2"/>
            <charset val="238"/>
          </rPr>
          <t>SZV_B:Indokolas</t>
        </r>
      </text>
    </comment>
    <comment ref="AV6" authorId="0" shapeId="0">
      <text>
        <r>
          <rPr>
            <sz val="11"/>
            <rFont val="Calibri"/>
            <family val="2"/>
            <charset val="238"/>
          </rPr>
          <t>SZV_B:Megjegyzes</t>
        </r>
      </text>
    </comment>
    <comment ref="AW6" authorId="0" shapeId="0">
      <text>
        <r>
          <rPr>
            <sz val="11"/>
            <rFont val="Calibri"/>
            <family val="2"/>
            <charset val="238"/>
          </rPr>
          <t>SZV_B:FeladatSorszam</t>
        </r>
      </text>
    </comment>
    <comment ref="AY6" authorId="0" shapeId="0">
      <text>
        <r>
          <rPr>
            <sz val="11"/>
            <rFont val="Calibri"/>
            <family val="2"/>
            <charset val="238"/>
          </rPr>
          <t>SZV_B:ISA</t>
        </r>
      </text>
    </comment>
    <comment ref="B7" authorId="0" shapeId="0">
      <text>
        <r>
          <rPr>
            <sz val="11"/>
            <rFont val="Calibri"/>
            <family val="2"/>
            <charset val="238"/>
          </rPr>
          <t>SZV_B:FontossagiSorrent</t>
        </r>
      </text>
    </comment>
    <comment ref="C7" authorId="0" shapeId="0">
      <text>
        <r>
          <rPr>
            <sz val="11"/>
            <rFont val="Calibri"/>
            <family val="2"/>
            <charset val="238"/>
          </rPr>
          <t>SZV_B:FeladatKategoria</t>
        </r>
      </text>
    </comment>
    <comment ref="D7" authorId="0" shapeId="0">
      <text>
        <r>
          <rPr>
            <sz val="11"/>
            <rFont val="Calibri"/>
            <family val="2"/>
            <charset val="238"/>
          </rPr>
          <t>SZV_B:FeladatMegnevezes</t>
        </r>
      </text>
    </comment>
    <comment ref="E7" authorId="0" shapeId="0">
      <text>
        <r>
          <rPr>
            <sz val="11"/>
            <rFont val="Calibri"/>
            <family val="2"/>
            <charset val="238"/>
          </rPr>
          <t>SZV_B:ElviEngedelySzam</t>
        </r>
      </text>
    </comment>
    <comment ref="F7" authorId="0" shapeId="0">
      <text>
        <r>
          <rPr>
            <sz val="11"/>
            <rFont val="Calibri"/>
            <family val="2"/>
            <charset val="238"/>
          </rPr>
          <t>SZV_B:VKR_Kod</t>
        </r>
      </text>
    </comment>
    <comment ref="G7" authorId="0" shapeId="0">
      <text>
        <r>
          <rPr>
            <sz val="11"/>
            <rFont val="Calibri"/>
            <family val="2"/>
            <charset val="238"/>
          </rPr>
          <t>SZV_B:VKR_Nev</t>
        </r>
      </text>
    </comment>
    <comment ref="H7" authorId="0" shapeId="0">
      <text>
        <r>
          <rPr>
            <sz val="11"/>
            <rFont val="Calibri"/>
            <family val="2"/>
            <charset val="238"/>
          </rPr>
          <t>SZV_B:FeladatAzonosito</t>
        </r>
      </text>
    </comment>
    <comment ref="I7" authorId="0" shapeId="0">
      <text>
        <r>
          <rPr>
            <sz val="11"/>
            <rFont val="Calibri"/>
            <family val="2"/>
            <charset val="238"/>
          </rPr>
          <t>SZV_B:EllatasiTerulet</t>
        </r>
      </text>
    </comment>
    <comment ref="J7" authorId="0" shapeId="0">
      <text>
        <r>
          <rPr>
            <sz val="11"/>
            <rFont val="Calibri"/>
            <family val="2"/>
            <charset val="238"/>
          </rPr>
          <t>SZV_B:EllatasertFelelos</t>
        </r>
      </text>
    </comment>
    <comment ref="K7" authorId="0" shapeId="0">
      <text>
        <r>
          <rPr>
            <sz val="11"/>
            <rFont val="Calibri"/>
            <family val="2"/>
            <charset val="238"/>
          </rPr>
          <t>SZV_B:TervezettNettoKoltseg</t>
        </r>
      </text>
    </comment>
    <comment ref="L7" authorId="0" shapeId="0">
      <text>
        <r>
          <rPr>
            <sz val="11"/>
            <rFont val="Calibri"/>
            <family val="2"/>
            <charset val="238"/>
          </rPr>
          <t>SZV_B:IdotartamKezdes</t>
        </r>
      </text>
    </comment>
    <comment ref="M7" authorId="0" shapeId="0">
      <text>
        <r>
          <rPr>
            <sz val="11"/>
            <rFont val="Calibri"/>
            <family val="2"/>
            <charset val="238"/>
          </rPr>
          <t>SZV_B:IdotartamBefejezes</t>
        </r>
      </text>
    </comment>
    <comment ref="N7" authorId="0" shapeId="0">
      <text>
        <r>
          <rPr>
            <sz val="11"/>
            <rFont val="Calibri"/>
            <family val="2"/>
            <charset val="238"/>
          </rPr>
          <t>SZV_B:NettoKoltsegUtem1</t>
        </r>
      </text>
    </comment>
    <comment ref="O7" authorId="0" shapeId="0">
      <text>
        <r>
          <rPr>
            <sz val="11"/>
            <rFont val="Calibri"/>
            <family val="2"/>
            <charset val="238"/>
          </rPr>
          <t>SZV_B:NettoKoltsegUtem2</t>
        </r>
      </text>
    </comment>
    <comment ref="P7" authorId="0" shapeId="0">
      <text>
        <r>
          <rPr>
            <sz val="11"/>
            <rFont val="Calibri"/>
            <family val="2"/>
            <charset val="238"/>
          </rPr>
          <t>SZV_B:EM_Melleklet2_KTG</t>
        </r>
      </text>
    </comment>
    <comment ref="R7" authorId="0" shapeId="0">
      <text>
        <r>
          <rPr>
            <sz val="11"/>
            <rFont val="Calibri"/>
            <family val="2"/>
            <charset val="238"/>
          </rPr>
          <t>SZV_B:HDUtem1</t>
        </r>
      </text>
    </comment>
    <comment ref="S7" authorId="0" shapeId="0">
      <text>
        <r>
          <rPr>
            <sz val="11"/>
            <rFont val="Calibri"/>
            <family val="2"/>
            <charset val="238"/>
          </rPr>
          <t>SZV_B:ECSUtem1</t>
        </r>
      </text>
    </comment>
    <comment ref="T7" authorId="0" shapeId="0">
      <text>
        <r>
          <rPr>
            <sz val="11"/>
            <rFont val="Calibri"/>
            <family val="2"/>
            <charset val="238"/>
          </rPr>
          <t>SZV_B:KFHUtem1</t>
        </r>
      </text>
    </comment>
    <comment ref="U7" authorId="0" shapeId="0">
      <text>
        <r>
          <rPr>
            <sz val="11"/>
            <rFont val="Calibri"/>
            <family val="2"/>
            <charset val="238"/>
          </rPr>
          <t>SZV_B:Egyeb_SajatUtem1</t>
        </r>
      </text>
    </comment>
    <comment ref="V7" authorId="0" shapeId="0">
      <text>
        <r>
          <rPr>
            <sz val="11"/>
            <rFont val="Calibri"/>
            <family val="2"/>
            <charset val="238"/>
          </rPr>
          <t>SZV_B:DijUtem1</t>
        </r>
      </text>
    </comment>
    <comment ref="W7" authorId="0" shapeId="0">
      <text>
        <r>
          <rPr>
            <sz val="11"/>
            <rFont val="Calibri"/>
            <family val="2"/>
            <charset val="238"/>
          </rPr>
          <t>SZV_B:EM_Melleklet1_Utem1</t>
        </r>
      </text>
    </comment>
    <comment ref="X7" authorId="0" shapeId="0">
      <text>
        <r>
          <rPr>
            <sz val="11"/>
            <rFont val="Calibri"/>
            <family val="2"/>
            <charset val="238"/>
          </rPr>
          <t>SZV_B:EgyebAllamiUtem1</t>
        </r>
      </text>
    </comment>
    <comment ref="Y7" authorId="0" shapeId="0">
      <text>
        <r>
          <rPr>
            <sz val="11"/>
            <rFont val="Calibri"/>
            <family val="2"/>
            <charset val="238"/>
          </rPr>
          <t>SZV_B:OnkormanyzatiUtem1</t>
        </r>
      </text>
    </comment>
    <comment ref="Z7" authorId="0" shapeId="0">
      <text>
        <r>
          <rPr>
            <sz val="11"/>
            <rFont val="Calibri"/>
            <family val="2"/>
            <charset val="238"/>
          </rPr>
          <t>SZV_B:EUUtem1</t>
        </r>
      </text>
    </comment>
    <comment ref="AA7" authorId="0" shapeId="0">
      <text>
        <r>
          <rPr>
            <sz val="11"/>
            <rFont val="Calibri"/>
            <family val="2"/>
            <charset val="238"/>
          </rPr>
          <t>SZV_B:EgyebUtem1</t>
        </r>
      </text>
    </comment>
    <comment ref="AB7" authorId="0" shapeId="0">
      <text>
        <r>
          <rPr>
            <sz val="11"/>
            <rFont val="Calibri"/>
            <family val="2"/>
            <charset val="238"/>
          </rPr>
          <t>SZV_B:HitelKotvenyUtem1</t>
        </r>
      </text>
    </comment>
    <comment ref="AC7" authorId="0" shapeId="0">
      <text>
        <r>
          <rPr>
            <sz val="11"/>
            <rFont val="Calibri"/>
            <family val="2"/>
            <charset val="238"/>
          </rPr>
          <t>SZV_B:OsszesenUtem1</t>
        </r>
      </text>
    </comment>
    <comment ref="AF7" authorId="0" shapeId="0">
      <text>
        <r>
          <rPr>
            <sz val="11"/>
            <rFont val="Calibri"/>
            <family val="2"/>
            <charset val="238"/>
          </rPr>
          <t>SZV_B:HDUtem2</t>
        </r>
      </text>
    </comment>
    <comment ref="AG7" authorId="0" shapeId="0">
      <text>
        <r>
          <rPr>
            <sz val="11"/>
            <rFont val="Calibri"/>
            <family val="2"/>
            <charset val="238"/>
          </rPr>
          <t>SZV_B:ECSUtem2</t>
        </r>
      </text>
    </comment>
    <comment ref="AH7" authorId="0" shapeId="0">
      <text>
        <r>
          <rPr>
            <sz val="11"/>
            <rFont val="Calibri"/>
            <family val="2"/>
            <charset val="238"/>
          </rPr>
          <t>SZV_B:KFHUtem2</t>
        </r>
      </text>
    </comment>
    <comment ref="AI7" authorId="0" shapeId="0">
      <text>
        <r>
          <rPr>
            <sz val="11"/>
            <rFont val="Calibri"/>
            <family val="2"/>
            <charset val="238"/>
          </rPr>
          <t>SZV_B:Egyeb_SajatUtem2</t>
        </r>
      </text>
    </comment>
    <comment ref="AJ7" authorId="0" shapeId="0">
      <text>
        <r>
          <rPr>
            <sz val="11"/>
            <rFont val="Calibri"/>
            <family val="2"/>
            <charset val="238"/>
          </rPr>
          <t>SZV_B:DijUtem2</t>
        </r>
      </text>
    </comment>
    <comment ref="AK7" authorId="0" shapeId="0">
      <text>
        <r>
          <rPr>
            <sz val="11"/>
            <rFont val="Calibri"/>
            <family val="2"/>
            <charset val="238"/>
          </rPr>
          <t>SZV_B:EM_Melleklet1_Utem2</t>
        </r>
      </text>
    </comment>
    <comment ref="AL7" authorId="0" shapeId="0">
      <text>
        <r>
          <rPr>
            <sz val="11"/>
            <rFont val="Calibri"/>
            <family val="2"/>
            <charset val="238"/>
          </rPr>
          <t>SZV_B:EgyebAllamiUtem2</t>
        </r>
      </text>
    </comment>
    <comment ref="AM7" authorId="0" shapeId="0">
      <text>
        <r>
          <rPr>
            <sz val="11"/>
            <rFont val="Calibri"/>
            <family val="2"/>
            <charset val="238"/>
          </rPr>
          <t>SZV_B:OnkormanyzatiUtem2</t>
        </r>
      </text>
    </comment>
    <comment ref="AN7" authorId="0" shapeId="0">
      <text>
        <r>
          <rPr>
            <sz val="11"/>
            <rFont val="Calibri"/>
            <family val="2"/>
            <charset val="238"/>
          </rPr>
          <t>SZV_B:EUUtem2</t>
        </r>
      </text>
    </comment>
    <comment ref="AO7" authorId="0" shapeId="0">
      <text>
        <r>
          <rPr>
            <sz val="11"/>
            <rFont val="Calibri"/>
            <family val="2"/>
            <charset val="238"/>
          </rPr>
          <t>SZV_B:EgyebUtem2</t>
        </r>
      </text>
    </comment>
    <comment ref="AP7" authorId="0" shapeId="0">
      <text>
        <r>
          <rPr>
            <sz val="11"/>
            <rFont val="Calibri"/>
            <family val="2"/>
            <charset val="238"/>
          </rPr>
          <t>SZV_B:HitelKotvenyUtem2</t>
        </r>
      </text>
    </comment>
    <comment ref="AQ7" authorId="0" shapeId="0">
      <text>
        <r>
          <rPr>
            <sz val="11"/>
            <rFont val="Calibri"/>
            <family val="2"/>
            <charset val="238"/>
          </rPr>
          <t>SZV_B:OsszesenUtem2</t>
        </r>
      </text>
    </comment>
    <comment ref="AR7" authorId="0" shapeId="0">
      <text>
        <r>
          <rPr>
            <sz val="11"/>
            <rFont val="Calibri"/>
            <family val="2"/>
            <charset val="238"/>
          </rPr>
          <t>SZV_B:ForrashianyUtem2</t>
        </r>
      </text>
    </comment>
    <comment ref="AU7" authorId="0" shapeId="0">
      <text>
        <r>
          <rPr>
            <sz val="11"/>
            <rFont val="Calibri"/>
            <family val="2"/>
            <charset val="238"/>
          </rPr>
          <t>SZV_B:Indokolas</t>
        </r>
      </text>
    </comment>
    <comment ref="AV7" authorId="0" shapeId="0">
      <text>
        <r>
          <rPr>
            <sz val="11"/>
            <rFont val="Calibri"/>
            <family val="2"/>
            <charset val="238"/>
          </rPr>
          <t>SZV_B:Megjegyzes</t>
        </r>
      </text>
    </comment>
    <comment ref="AW7" authorId="0" shapeId="0">
      <text>
        <r>
          <rPr>
            <sz val="11"/>
            <rFont val="Calibri"/>
            <family val="2"/>
            <charset val="238"/>
          </rPr>
          <t>SZV_B:FeladatSorszam</t>
        </r>
      </text>
    </comment>
    <comment ref="AY7" authorId="0" shapeId="0">
      <text>
        <r>
          <rPr>
            <sz val="11"/>
            <rFont val="Calibri"/>
            <family val="2"/>
            <charset val="238"/>
          </rPr>
          <t>SZV_B:ISA</t>
        </r>
      </text>
    </comment>
    <comment ref="B8" authorId="0" shapeId="0">
      <text>
        <r>
          <rPr>
            <sz val="11"/>
            <rFont val="Calibri"/>
            <family val="2"/>
            <charset val="238"/>
          </rPr>
          <t>SZV_B:FontossagiSorrent</t>
        </r>
      </text>
    </comment>
    <comment ref="C8" authorId="0" shapeId="0">
      <text>
        <r>
          <rPr>
            <sz val="11"/>
            <rFont val="Calibri"/>
            <family val="2"/>
            <charset val="238"/>
          </rPr>
          <t>SZV_B:FeladatKategoria</t>
        </r>
      </text>
    </comment>
    <comment ref="D8" authorId="0" shapeId="0">
      <text>
        <r>
          <rPr>
            <sz val="11"/>
            <rFont val="Calibri"/>
            <family val="2"/>
            <charset val="238"/>
          </rPr>
          <t>SZV_B:FeladatMegnevezes</t>
        </r>
      </text>
    </comment>
    <comment ref="E8" authorId="0" shapeId="0">
      <text>
        <r>
          <rPr>
            <sz val="11"/>
            <rFont val="Calibri"/>
            <family val="2"/>
            <charset val="238"/>
          </rPr>
          <t>SZV_B:ElviEngedelySzam</t>
        </r>
      </text>
    </comment>
    <comment ref="F8" authorId="0" shapeId="0">
      <text>
        <r>
          <rPr>
            <sz val="11"/>
            <rFont val="Calibri"/>
            <family val="2"/>
            <charset val="238"/>
          </rPr>
          <t>SZV_B:VKR_Kod</t>
        </r>
      </text>
    </comment>
    <comment ref="G8" authorId="0" shapeId="0">
      <text>
        <r>
          <rPr>
            <sz val="11"/>
            <rFont val="Calibri"/>
            <family val="2"/>
            <charset val="238"/>
          </rPr>
          <t>SZV_B:VKR_Nev</t>
        </r>
      </text>
    </comment>
    <comment ref="H8" authorId="0" shapeId="0">
      <text>
        <r>
          <rPr>
            <sz val="11"/>
            <rFont val="Calibri"/>
            <family val="2"/>
            <charset val="238"/>
          </rPr>
          <t>SZV_B:FeladatAzonosito</t>
        </r>
      </text>
    </comment>
    <comment ref="I8" authorId="0" shapeId="0">
      <text>
        <r>
          <rPr>
            <sz val="11"/>
            <rFont val="Calibri"/>
            <family val="2"/>
            <charset val="238"/>
          </rPr>
          <t>SZV_B:EllatasiTerulet</t>
        </r>
      </text>
    </comment>
    <comment ref="J8" authorId="0" shapeId="0">
      <text>
        <r>
          <rPr>
            <sz val="11"/>
            <rFont val="Calibri"/>
            <family val="2"/>
            <charset val="238"/>
          </rPr>
          <t>SZV_B:EllatasertFelelos</t>
        </r>
      </text>
    </comment>
    <comment ref="K8" authorId="0" shapeId="0">
      <text>
        <r>
          <rPr>
            <sz val="11"/>
            <rFont val="Calibri"/>
            <family val="2"/>
            <charset val="238"/>
          </rPr>
          <t>SZV_B:TervezettNettoKoltseg</t>
        </r>
      </text>
    </comment>
    <comment ref="L8" authorId="0" shapeId="0">
      <text>
        <r>
          <rPr>
            <sz val="11"/>
            <rFont val="Calibri"/>
            <family val="2"/>
            <charset val="238"/>
          </rPr>
          <t>SZV_B:IdotartamKezdes</t>
        </r>
      </text>
    </comment>
    <comment ref="M8" authorId="0" shapeId="0">
      <text>
        <r>
          <rPr>
            <sz val="11"/>
            <rFont val="Calibri"/>
            <family val="2"/>
            <charset val="238"/>
          </rPr>
          <t>SZV_B:IdotartamBefejezes</t>
        </r>
      </text>
    </comment>
    <comment ref="N8" authorId="0" shapeId="0">
      <text>
        <r>
          <rPr>
            <sz val="11"/>
            <rFont val="Calibri"/>
            <family val="2"/>
            <charset val="238"/>
          </rPr>
          <t>SZV_B:NettoKoltsegUtem1</t>
        </r>
      </text>
    </comment>
    <comment ref="O8" authorId="0" shapeId="0">
      <text>
        <r>
          <rPr>
            <sz val="11"/>
            <rFont val="Calibri"/>
            <family val="2"/>
            <charset val="238"/>
          </rPr>
          <t>SZV_B:NettoKoltsegUtem2</t>
        </r>
      </text>
    </comment>
    <comment ref="P8" authorId="0" shapeId="0">
      <text>
        <r>
          <rPr>
            <sz val="11"/>
            <rFont val="Calibri"/>
            <family val="2"/>
            <charset val="238"/>
          </rPr>
          <t>SZV_B:EM_Melleklet2_KTG</t>
        </r>
      </text>
    </comment>
    <comment ref="R8" authorId="0" shapeId="0">
      <text>
        <r>
          <rPr>
            <sz val="11"/>
            <rFont val="Calibri"/>
            <family val="2"/>
            <charset val="238"/>
          </rPr>
          <t>SZV_B:HDUtem1</t>
        </r>
      </text>
    </comment>
    <comment ref="S8" authorId="0" shapeId="0">
      <text>
        <r>
          <rPr>
            <sz val="11"/>
            <rFont val="Calibri"/>
            <family val="2"/>
            <charset val="238"/>
          </rPr>
          <t>SZV_B:ECSUtem1</t>
        </r>
      </text>
    </comment>
    <comment ref="T8" authorId="0" shapeId="0">
      <text>
        <r>
          <rPr>
            <sz val="11"/>
            <rFont val="Calibri"/>
            <family val="2"/>
            <charset val="238"/>
          </rPr>
          <t>SZV_B:KFHUtem1</t>
        </r>
      </text>
    </comment>
    <comment ref="U8" authorId="0" shapeId="0">
      <text>
        <r>
          <rPr>
            <sz val="11"/>
            <rFont val="Calibri"/>
            <family val="2"/>
            <charset val="238"/>
          </rPr>
          <t>SZV_B:Egyeb_SajatUtem1</t>
        </r>
      </text>
    </comment>
    <comment ref="V8" authorId="0" shapeId="0">
      <text>
        <r>
          <rPr>
            <sz val="11"/>
            <rFont val="Calibri"/>
            <family val="2"/>
            <charset val="238"/>
          </rPr>
          <t>SZV_B:DijUtem1</t>
        </r>
      </text>
    </comment>
    <comment ref="W8" authorId="0" shapeId="0">
      <text>
        <r>
          <rPr>
            <sz val="11"/>
            <rFont val="Calibri"/>
            <family val="2"/>
            <charset val="238"/>
          </rPr>
          <t>SZV_B:EM_Melleklet1_Utem1</t>
        </r>
      </text>
    </comment>
    <comment ref="X8" authorId="0" shapeId="0">
      <text>
        <r>
          <rPr>
            <sz val="11"/>
            <rFont val="Calibri"/>
            <family val="2"/>
            <charset val="238"/>
          </rPr>
          <t>SZV_B:EgyebAllamiUtem1</t>
        </r>
      </text>
    </comment>
    <comment ref="Y8" authorId="0" shapeId="0">
      <text>
        <r>
          <rPr>
            <sz val="11"/>
            <rFont val="Calibri"/>
            <family val="2"/>
            <charset val="238"/>
          </rPr>
          <t>SZV_B:OnkormanyzatiUtem1</t>
        </r>
      </text>
    </comment>
    <comment ref="Z8" authorId="0" shapeId="0">
      <text>
        <r>
          <rPr>
            <sz val="11"/>
            <rFont val="Calibri"/>
            <family val="2"/>
            <charset val="238"/>
          </rPr>
          <t>SZV_B:EUUtem1</t>
        </r>
      </text>
    </comment>
    <comment ref="AA8" authorId="0" shapeId="0">
      <text>
        <r>
          <rPr>
            <sz val="11"/>
            <rFont val="Calibri"/>
            <family val="2"/>
            <charset val="238"/>
          </rPr>
          <t>SZV_B:EgyebUtem1</t>
        </r>
      </text>
    </comment>
    <comment ref="AB8" authorId="0" shapeId="0">
      <text>
        <r>
          <rPr>
            <sz val="11"/>
            <rFont val="Calibri"/>
            <family val="2"/>
            <charset val="238"/>
          </rPr>
          <t>SZV_B:HitelKotvenyUtem1</t>
        </r>
      </text>
    </comment>
    <comment ref="AC8" authorId="0" shapeId="0">
      <text>
        <r>
          <rPr>
            <sz val="11"/>
            <rFont val="Calibri"/>
            <family val="2"/>
            <charset val="238"/>
          </rPr>
          <t>SZV_B:OsszesenUtem1</t>
        </r>
      </text>
    </comment>
    <comment ref="AF8" authorId="0" shapeId="0">
      <text>
        <r>
          <rPr>
            <sz val="11"/>
            <rFont val="Calibri"/>
            <family val="2"/>
            <charset val="238"/>
          </rPr>
          <t>SZV_B:HDUtem2</t>
        </r>
      </text>
    </comment>
    <comment ref="AG8" authorId="0" shapeId="0">
      <text>
        <r>
          <rPr>
            <sz val="11"/>
            <rFont val="Calibri"/>
            <family val="2"/>
            <charset val="238"/>
          </rPr>
          <t>SZV_B:ECSUtem2</t>
        </r>
      </text>
    </comment>
    <comment ref="AH8" authorId="0" shapeId="0">
      <text>
        <r>
          <rPr>
            <sz val="11"/>
            <rFont val="Calibri"/>
            <family val="2"/>
            <charset val="238"/>
          </rPr>
          <t>SZV_B:KFHUtem2</t>
        </r>
      </text>
    </comment>
    <comment ref="AI8" authorId="0" shapeId="0">
      <text>
        <r>
          <rPr>
            <sz val="11"/>
            <rFont val="Calibri"/>
            <family val="2"/>
            <charset val="238"/>
          </rPr>
          <t>SZV_B:Egyeb_SajatUtem2</t>
        </r>
      </text>
    </comment>
    <comment ref="AJ8" authorId="0" shapeId="0">
      <text>
        <r>
          <rPr>
            <sz val="11"/>
            <rFont val="Calibri"/>
            <family val="2"/>
            <charset val="238"/>
          </rPr>
          <t>SZV_B:DijUtem2</t>
        </r>
      </text>
    </comment>
    <comment ref="AK8" authorId="0" shapeId="0">
      <text>
        <r>
          <rPr>
            <sz val="11"/>
            <rFont val="Calibri"/>
            <family val="2"/>
            <charset val="238"/>
          </rPr>
          <t>SZV_B:EM_Melleklet1_Utem2</t>
        </r>
      </text>
    </comment>
    <comment ref="AL8" authorId="0" shapeId="0">
      <text>
        <r>
          <rPr>
            <sz val="11"/>
            <rFont val="Calibri"/>
            <family val="2"/>
            <charset val="238"/>
          </rPr>
          <t>SZV_B:EgyebAllamiUtem2</t>
        </r>
      </text>
    </comment>
    <comment ref="AM8" authorId="0" shapeId="0">
      <text>
        <r>
          <rPr>
            <sz val="11"/>
            <rFont val="Calibri"/>
            <family val="2"/>
            <charset val="238"/>
          </rPr>
          <t>SZV_B:OnkormanyzatiUtem2</t>
        </r>
      </text>
    </comment>
    <comment ref="AN8" authorId="0" shapeId="0">
      <text>
        <r>
          <rPr>
            <sz val="11"/>
            <rFont val="Calibri"/>
            <family val="2"/>
            <charset val="238"/>
          </rPr>
          <t>SZV_B:EUUtem2</t>
        </r>
      </text>
    </comment>
    <comment ref="AO8" authorId="0" shapeId="0">
      <text>
        <r>
          <rPr>
            <sz val="11"/>
            <rFont val="Calibri"/>
            <family val="2"/>
            <charset val="238"/>
          </rPr>
          <t>SZV_B:EgyebUtem2</t>
        </r>
      </text>
    </comment>
    <comment ref="AP8" authorId="0" shapeId="0">
      <text>
        <r>
          <rPr>
            <sz val="11"/>
            <rFont val="Calibri"/>
            <family val="2"/>
            <charset val="238"/>
          </rPr>
          <t>SZV_B:HitelKotvenyUtem2</t>
        </r>
      </text>
    </comment>
    <comment ref="AQ8" authorId="0" shapeId="0">
      <text>
        <r>
          <rPr>
            <sz val="11"/>
            <rFont val="Calibri"/>
            <family val="2"/>
            <charset val="238"/>
          </rPr>
          <t>SZV_B:OsszesenUtem2</t>
        </r>
      </text>
    </comment>
    <comment ref="AR8" authorId="0" shapeId="0">
      <text>
        <r>
          <rPr>
            <sz val="11"/>
            <rFont val="Calibri"/>
            <family val="2"/>
            <charset val="238"/>
          </rPr>
          <t>SZV_B:ForrashianyUtem2</t>
        </r>
      </text>
    </comment>
    <comment ref="AU8" authorId="0" shapeId="0">
      <text>
        <r>
          <rPr>
            <sz val="11"/>
            <rFont val="Calibri"/>
            <family val="2"/>
            <charset val="238"/>
          </rPr>
          <t>SZV_B:Indokolas</t>
        </r>
      </text>
    </comment>
    <comment ref="AV8" authorId="0" shapeId="0">
      <text>
        <r>
          <rPr>
            <sz val="11"/>
            <rFont val="Calibri"/>
            <family val="2"/>
            <charset val="238"/>
          </rPr>
          <t>SZV_B:Megjegyzes</t>
        </r>
      </text>
    </comment>
    <comment ref="AW8" authorId="0" shapeId="0">
      <text>
        <r>
          <rPr>
            <sz val="11"/>
            <rFont val="Calibri"/>
            <family val="2"/>
            <charset val="238"/>
          </rPr>
          <t>SZV_B:FeladatSorszam</t>
        </r>
      </text>
    </comment>
    <comment ref="AY8" authorId="0" shapeId="0">
      <text>
        <r>
          <rPr>
            <sz val="11"/>
            <rFont val="Calibri"/>
            <family val="2"/>
            <charset val="238"/>
          </rPr>
          <t>SZV_B:ISA</t>
        </r>
      </text>
    </comment>
    <comment ref="B9" authorId="0" shapeId="0">
      <text>
        <r>
          <rPr>
            <sz val="11"/>
            <rFont val="Calibri"/>
            <family val="2"/>
            <charset val="238"/>
          </rPr>
          <t>SZV_B:FontossagiSorrent</t>
        </r>
      </text>
    </comment>
    <comment ref="C9" authorId="0" shapeId="0">
      <text>
        <r>
          <rPr>
            <sz val="11"/>
            <rFont val="Calibri"/>
            <family val="2"/>
            <charset val="238"/>
          </rPr>
          <t>SZV_B:FeladatKategoria</t>
        </r>
      </text>
    </comment>
    <comment ref="D9" authorId="0" shapeId="0">
      <text>
        <r>
          <rPr>
            <sz val="11"/>
            <rFont val="Calibri"/>
            <family val="2"/>
            <charset val="238"/>
          </rPr>
          <t>SZV_B:FeladatMegnevezes</t>
        </r>
      </text>
    </comment>
    <comment ref="E9" authorId="0" shapeId="0">
      <text>
        <r>
          <rPr>
            <sz val="11"/>
            <rFont val="Calibri"/>
            <family val="2"/>
            <charset val="238"/>
          </rPr>
          <t>SZV_B:ElviEngedelySzam</t>
        </r>
      </text>
    </comment>
    <comment ref="F9" authorId="0" shapeId="0">
      <text>
        <r>
          <rPr>
            <sz val="11"/>
            <rFont val="Calibri"/>
            <family val="2"/>
            <charset val="238"/>
          </rPr>
          <t>SZV_B:VKR_Kod</t>
        </r>
      </text>
    </comment>
    <comment ref="G9" authorId="0" shapeId="0">
      <text>
        <r>
          <rPr>
            <sz val="11"/>
            <rFont val="Calibri"/>
            <family val="2"/>
            <charset val="238"/>
          </rPr>
          <t>SZV_B:VKR_Nev</t>
        </r>
      </text>
    </comment>
    <comment ref="H9" authorId="0" shapeId="0">
      <text>
        <r>
          <rPr>
            <sz val="11"/>
            <rFont val="Calibri"/>
            <family val="2"/>
            <charset val="238"/>
          </rPr>
          <t>SZV_B:FeladatAzonosito</t>
        </r>
      </text>
    </comment>
    <comment ref="I9" authorId="0" shapeId="0">
      <text>
        <r>
          <rPr>
            <sz val="11"/>
            <rFont val="Calibri"/>
            <family val="2"/>
            <charset val="238"/>
          </rPr>
          <t>SZV_B:EllatasiTerulet</t>
        </r>
      </text>
    </comment>
    <comment ref="J9" authorId="0" shapeId="0">
      <text>
        <r>
          <rPr>
            <sz val="11"/>
            <rFont val="Calibri"/>
            <family val="2"/>
            <charset val="238"/>
          </rPr>
          <t>SZV_B:EllatasertFelelos</t>
        </r>
      </text>
    </comment>
    <comment ref="K9" authorId="0" shapeId="0">
      <text>
        <r>
          <rPr>
            <sz val="11"/>
            <rFont val="Calibri"/>
            <family val="2"/>
            <charset val="238"/>
          </rPr>
          <t>SZV_B:TervezettNettoKoltseg</t>
        </r>
      </text>
    </comment>
    <comment ref="L9" authorId="0" shapeId="0">
      <text>
        <r>
          <rPr>
            <sz val="11"/>
            <rFont val="Calibri"/>
            <family val="2"/>
            <charset val="238"/>
          </rPr>
          <t>SZV_B:IdotartamKezdes</t>
        </r>
      </text>
    </comment>
    <comment ref="M9" authorId="0" shapeId="0">
      <text>
        <r>
          <rPr>
            <sz val="11"/>
            <rFont val="Calibri"/>
            <family val="2"/>
            <charset val="238"/>
          </rPr>
          <t>SZV_B:IdotartamBefejezes</t>
        </r>
      </text>
    </comment>
    <comment ref="N9" authorId="0" shapeId="0">
      <text>
        <r>
          <rPr>
            <sz val="11"/>
            <rFont val="Calibri"/>
            <family val="2"/>
            <charset val="238"/>
          </rPr>
          <t>SZV_B:NettoKoltsegUtem1</t>
        </r>
      </text>
    </comment>
    <comment ref="O9" authorId="0" shapeId="0">
      <text>
        <r>
          <rPr>
            <sz val="11"/>
            <rFont val="Calibri"/>
            <family val="2"/>
            <charset val="238"/>
          </rPr>
          <t>SZV_B:NettoKoltsegUtem2</t>
        </r>
      </text>
    </comment>
    <comment ref="P9" authorId="0" shapeId="0">
      <text>
        <r>
          <rPr>
            <sz val="11"/>
            <rFont val="Calibri"/>
            <family val="2"/>
            <charset val="238"/>
          </rPr>
          <t>SZV_B:EM_Melleklet2_KTG</t>
        </r>
      </text>
    </comment>
    <comment ref="R9" authorId="0" shapeId="0">
      <text>
        <r>
          <rPr>
            <sz val="11"/>
            <rFont val="Calibri"/>
            <family val="2"/>
            <charset val="238"/>
          </rPr>
          <t>SZV_B:HDUtem1</t>
        </r>
      </text>
    </comment>
    <comment ref="S9" authorId="0" shapeId="0">
      <text>
        <r>
          <rPr>
            <sz val="11"/>
            <rFont val="Calibri"/>
            <family val="2"/>
            <charset val="238"/>
          </rPr>
          <t>SZV_B:ECSUtem1</t>
        </r>
      </text>
    </comment>
    <comment ref="T9" authorId="0" shapeId="0">
      <text>
        <r>
          <rPr>
            <sz val="11"/>
            <rFont val="Calibri"/>
            <family val="2"/>
            <charset val="238"/>
          </rPr>
          <t>SZV_B:KFHUtem1</t>
        </r>
      </text>
    </comment>
    <comment ref="U9" authorId="0" shapeId="0">
      <text>
        <r>
          <rPr>
            <sz val="11"/>
            <rFont val="Calibri"/>
            <family val="2"/>
            <charset val="238"/>
          </rPr>
          <t>SZV_B:Egyeb_SajatUtem1</t>
        </r>
      </text>
    </comment>
    <comment ref="V9" authorId="0" shapeId="0">
      <text>
        <r>
          <rPr>
            <sz val="11"/>
            <rFont val="Calibri"/>
            <family val="2"/>
            <charset val="238"/>
          </rPr>
          <t>SZV_B:DijUtem1</t>
        </r>
      </text>
    </comment>
    <comment ref="W9" authorId="0" shapeId="0">
      <text>
        <r>
          <rPr>
            <sz val="11"/>
            <rFont val="Calibri"/>
            <family val="2"/>
            <charset val="238"/>
          </rPr>
          <t>SZV_B:EM_Melleklet1_Utem1</t>
        </r>
      </text>
    </comment>
    <comment ref="X9" authorId="0" shapeId="0">
      <text>
        <r>
          <rPr>
            <sz val="11"/>
            <rFont val="Calibri"/>
            <family val="2"/>
            <charset val="238"/>
          </rPr>
          <t>SZV_B:EgyebAllamiUtem1</t>
        </r>
      </text>
    </comment>
    <comment ref="Y9" authorId="0" shapeId="0">
      <text>
        <r>
          <rPr>
            <sz val="11"/>
            <rFont val="Calibri"/>
            <family val="2"/>
            <charset val="238"/>
          </rPr>
          <t>SZV_B:OnkormanyzatiUtem1</t>
        </r>
      </text>
    </comment>
    <comment ref="Z9" authorId="0" shapeId="0">
      <text>
        <r>
          <rPr>
            <sz val="11"/>
            <rFont val="Calibri"/>
            <family val="2"/>
            <charset val="238"/>
          </rPr>
          <t>SZV_B:EUUtem1</t>
        </r>
      </text>
    </comment>
    <comment ref="AA9" authorId="0" shapeId="0">
      <text>
        <r>
          <rPr>
            <sz val="11"/>
            <rFont val="Calibri"/>
            <family val="2"/>
            <charset val="238"/>
          </rPr>
          <t>SZV_B:EgyebUtem1</t>
        </r>
      </text>
    </comment>
    <comment ref="AB9" authorId="0" shapeId="0">
      <text>
        <r>
          <rPr>
            <sz val="11"/>
            <rFont val="Calibri"/>
            <family val="2"/>
            <charset val="238"/>
          </rPr>
          <t>SZV_B:HitelKotvenyUtem1</t>
        </r>
      </text>
    </comment>
    <comment ref="AC9" authorId="0" shapeId="0">
      <text>
        <r>
          <rPr>
            <sz val="11"/>
            <rFont val="Calibri"/>
            <family val="2"/>
            <charset val="238"/>
          </rPr>
          <t>SZV_B:OsszesenUtem1</t>
        </r>
      </text>
    </comment>
    <comment ref="AF9" authorId="0" shapeId="0">
      <text>
        <r>
          <rPr>
            <sz val="11"/>
            <rFont val="Calibri"/>
            <family val="2"/>
            <charset val="238"/>
          </rPr>
          <t>SZV_B:HDUtem2</t>
        </r>
      </text>
    </comment>
    <comment ref="AG9" authorId="0" shapeId="0">
      <text>
        <r>
          <rPr>
            <sz val="11"/>
            <rFont val="Calibri"/>
            <family val="2"/>
            <charset val="238"/>
          </rPr>
          <t>SZV_B:ECSUtem2</t>
        </r>
      </text>
    </comment>
    <comment ref="AH9" authorId="0" shapeId="0">
      <text>
        <r>
          <rPr>
            <sz val="11"/>
            <rFont val="Calibri"/>
            <family val="2"/>
            <charset val="238"/>
          </rPr>
          <t>SZV_B:KFHUtem2</t>
        </r>
      </text>
    </comment>
    <comment ref="AI9" authorId="0" shapeId="0">
      <text>
        <r>
          <rPr>
            <sz val="11"/>
            <rFont val="Calibri"/>
            <family val="2"/>
            <charset val="238"/>
          </rPr>
          <t>SZV_B:Egyeb_SajatUtem2</t>
        </r>
      </text>
    </comment>
    <comment ref="AJ9" authorId="0" shapeId="0">
      <text>
        <r>
          <rPr>
            <sz val="11"/>
            <rFont val="Calibri"/>
            <family val="2"/>
            <charset val="238"/>
          </rPr>
          <t>SZV_B:DijUtem2</t>
        </r>
      </text>
    </comment>
    <comment ref="AK9" authorId="0" shapeId="0">
      <text>
        <r>
          <rPr>
            <sz val="11"/>
            <rFont val="Calibri"/>
            <family val="2"/>
            <charset val="238"/>
          </rPr>
          <t>SZV_B:EM_Melleklet1_Utem2</t>
        </r>
      </text>
    </comment>
    <comment ref="AL9" authorId="0" shapeId="0">
      <text>
        <r>
          <rPr>
            <sz val="11"/>
            <rFont val="Calibri"/>
            <family val="2"/>
            <charset val="238"/>
          </rPr>
          <t>SZV_B:EgyebAllamiUtem2</t>
        </r>
      </text>
    </comment>
    <comment ref="AM9" authorId="0" shapeId="0">
      <text>
        <r>
          <rPr>
            <sz val="11"/>
            <rFont val="Calibri"/>
            <family val="2"/>
            <charset val="238"/>
          </rPr>
          <t>SZV_B:OnkormanyzatiUtem2</t>
        </r>
      </text>
    </comment>
    <comment ref="AN9" authorId="0" shapeId="0">
      <text>
        <r>
          <rPr>
            <sz val="11"/>
            <rFont val="Calibri"/>
            <family val="2"/>
            <charset val="238"/>
          </rPr>
          <t>SZV_B:EUUtem2</t>
        </r>
      </text>
    </comment>
    <comment ref="AO9" authorId="0" shapeId="0">
      <text>
        <r>
          <rPr>
            <sz val="11"/>
            <rFont val="Calibri"/>
            <family val="2"/>
            <charset val="238"/>
          </rPr>
          <t>SZV_B:EgyebUtem2</t>
        </r>
      </text>
    </comment>
    <comment ref="AP9" authorId="0" shapeId="0">
      <text>
        <r>
          <rPr>
            <sz val="11"/>
            <rFont val="Calibri"/>
            <family val="2"/>
            <charset val="238"/>
          </rPr>
          <t>SZV_B:HitelKotvenyUtem2</t>
        </r>
      </text>
    </comment>
    <comment ref="AQ9" authorId="0" shapeId="0">
      <text>
        <r>
          <rPr>
            <sz val="11"/>
            <rFont val="Calibri"/>
            <family val="2"/>
            <charset val="238"/>
          </rPr>
          <t>SZV_B:OsszesenUtem2</t>
        </r>
      </text>
    </comment>
    <comment ref="AR9" authorId="0" shapeId="0">
      <text>
        <r>
          <rPr>
            <sz val="11"/>
            <rFont val="Calibri"/>
            <family val="2"/>
            <charset val="238"/>
          </rPr>
          <t>SZV_B:ForrashianyUtem2</t>
        </r>
      </text>
    </comment>
    <comment ref="AU9" authorId="0" shapeId="0">
      <text>
        <r>
          <rPr>
            <sz val="11"/>
            <rFont val="Calibri"/>
            <family val="2"/>
            <charset val="238"/>
          </rPr>
          <t>SZV_B:Indokolas</t>
        </r>
      </text>
    </comment>
    <comment ref="AV9" authorId="0" shapeId="0">
      <text>
        <r>
          <rPr>
            <sz val="11"/>
            <rFont val="Calibri"/>
            <family val="2"/>
            <charset val="238"/>
          </rPr>
          <t>SZV_B:Megjegyzes</t>
        </r>
      </text>
    </comment>
    <comment ref="AW9" authorId="0" shapeId="0">
      <text>
        <r>
          <rPr>
            <sz val="11"/>
            <rFont val="Calibri"/>
            <family val="2"/>
            <charset val="238"/>
          </rPr>
          <t>SZV_B:FeladatSorszam</t>
        </r>
      </text>
    </comment>
    <comment ref="AY9" authorId="0" shapeId="0">
      <text>
        <r>
          <rPr>
            <sz val="11"/>
            <rFont val="Calibri"/>
            <family val="2"/>
            <charset val="238"/>
          </rPr>
          <t>SZV_B:ISA</t>
        </r>
      </text>
    </comment>
    <comment ref="G10" authorId="0" shapeId="0">
      <text>
        <r>
          <rPr>
            <sz val="11"/>
            <rFont val="Calibri"/>
            <family val="2"/>
            <charset val="238"/>
          </rPr>
          <t>SZV_B:VKR_Nev</t>
        </r>
      </text>
    </comment>
    <comment ref="B11" authorId="0" shapeId="0">
      <text>
        <r>
          <rPr>
            <sz val="11"/>
            <rFont val="Calibri"/>
            <family val="2"/>
            <charset val="238"/>
          </rPr>
          <t>SZV_B:FontossagiSorrent</t>
        </r>
      </text>
    </comment>
    <comment ref="C11" authorId="0" shapeId="0">
      <text>
        <r>
          <rPr>
            <sz val="11"/>
            <rFont val="Calibri"/>
            <family val="2"/>
            <charset val="238"/>
          </rPr>
          <t>SZV_B:FeladatKategoria</t>
        </r>
      </text>
    </comment>
    <comment ref="D11" authorId="0" shapeId="0">
      <text>
        <r>
          <rPr>
            <sz val="11"/>
            <rFont val="Calibri"/>
            <family val="2"/>
            <charset val="238"/>
          </rPr>
          <t>SZV_B:FeladatMegnevezes</t>
        </r>
      </text>
    </comment>
    <comment ref="E11" authorId="0" shapeId="0">
      <text>
        <r>
          <rPr>
            <sz val="11"/>
            <rFont val="Calibri"/>
            <family val="2"/>
            <charset val="238"/>
          </rPr>
          <t>SZV_B:ElviEngedelySzam</t>
        </r>
      </text>
    </comment>
    <comment ref="F11" authorId="0" shapeId="0">
      <text>
        <r>
          <rPr>
            <sz val="11"/>
            <rFont val="Calibri"/>
            <family val="2"/>
            <charset val="238"/>
          </rPr>
          <t>SZV_B:VKR_Kod</t>
        </r>
      </text>
    </comment>
    <comment ref="G11" authorId="0" shapeId="0">
      <text>
        <r>
          <rPr>
            <sz val="11"/>
            <rFont val="Calibri"/>
            <family val="2"/>
            <charset val="238"/>
          </rPr>
          <t>SZV_B:VKR_Nev</t>
        </r>
      </text>
    </comment>
    <comment ref="H11" authorId="0" shapeId="0">
      <text>
        <r>
          <rPr>
            <sz val="11"/>
            <rFont val="Calibri"/>
            <family val="2"/>
            <charset val="238"/>
          </rPr>
          <t>SZV_B:FeladatAzonosito</t>
        </r>
      </text>
    </comment>
    <comment ref="I11" authorId="0" shapeId="0">
      <text>
        <r>
          <rPr>
            <sz val="11"/>
            <rFont val="Calibri"/>
            <family val="2"/>
            <charset val="238"/>
          </rPr>
          <t>SZV_B:EllatasiTerulet</t>
        </r>
      </text>
    </comment>
    <comment ref="J11" authorId="0" shapeId="0">
      <text>
        <r>
          <rPr>
            <sz val="11"/>
            <rFont val="Calibri"/>
            <family val="2"/>
            <charset val="238"/>
          </rPr>
          <t>SZV_B:EllatasertFelelos</t>
        </r>
      </text>
    </comment>
    <comment ref="K11" authorId="0" shapeId="0">
      <text>
        <r>
          <rPr>
            <sz val="11"/>
            <rFont val="Calibri"/>
            <family val="2"/>
            <charset val="238"/>
          </rPr>
          <t>SZV_B:TervezettNettoKoltseg</t>
        </r>
      </text>
    </comment>
    <comment ref="L11" authorId="0" shapeId="0">
      <text>
        <r>
          <rPr>
            <sz val="11"/>
            <rFont val="Calibri"/>
            <family val="2"/>
            <charset val="238"/>
          </rPr>
          <t>SZV_B:IdotartamKezdes</t>
        </r>
      </text>
    </comment>
    <comment ref="M11" authorId="0" shapeId="0">
      <text>
        <r>
          <rPr>
            <sz val="11"/>
            <rFont val="Calibri"/>
            <family val="2"/>
            <charset val="238"/>
          </rPr>
          <t>SZV_B:IdotartamBefejezes</t>
        </r>
      </text>
    </comment>
    <comment ref="N11" authorId="0" shapeId="0">
      <text>
        <r>
          <rPr>
            <sz val="11"/>
            <rFont val="Calibri"/>
            <family val="2"/>
            <charset val="238"/>
          </rPr>
          <t>SZV_B:NettoKoltsegUtem1</t>
        </r>
      </text>
    </comment>
    <comment ref="O11" authorId="0" shapeId="0">
      <text>
        <r>
          <rPr>
            <sz val="11"/>
            <rFont val="Calibri"/>
            <family val="2"/>
            <charset val="238"/>
          </rPr>
          <t>SZV_B:NettoKoltsegUtem2</t>
        </r>
      </text>
    </comment>
    <comment ref="P11" authorId="0" shapeId="0">
      <text>
        <r>
          <rPr>
            <sz val="11"/>
            <rFont val="Calibri"/>
            <family val="2"/>
            <charset val="238"/>
          </rPr>
          <t>SZV_B:EM_Melleklet2_KTG</t>
        </r>
      </text>
    </comment>
    <comment ref="R11" authorId="0" shapeId="0">
      <text>
        <r>
          <rPr>
            <sz val="11"/>
            <rFont val="Calibri"/>
            <family val="2"/>
            <charset val="238"/>
          </rPr>
          <t>SZV_B:HDUtem1</t>
        </r>
      </text>
    </comment>
    <comment ref="S11" authorId="0" shapeId="0">
      <text>
        <r>
          <rPr>
            <sz val="11"/>
            <rFont val="Calibri"/>
            <family val="2"/>
            <charset val="238"/>
          </rPr>
          <t>SZV_B:ECSUtem1</t>
        </r>
      </text>
    </comment>
    <comment ref="T11" authorId="0" shapeId="0">
      <text>
        <r>
          <rPr>
            <sz val="11"/>
            <rFont val="Calibri"/>
            <family val="2"/>
            <charset val="238"/>
          </rPr>
          <t>SZV_B:KFHUtem1</t>
        </r>
      </text>
    </comment>
    <comment ref="U11" authorId="0" shapeId="0">
      <text>
        <r>
          <rPr>
            <sz val="11"/>
            <rFont val="Calibri"/>
            <family val="2"/>
            <charset val="238"/>
          </rPr>
          <t>SZV_B:Egyeb_SajatUtem1</t>
        </r>
      </text>
    </comment>
    <comment ref="V11" authorId="0" shapeId="0">
      <text>
        <r>
          <rPr>
            <sz val="11"/>
            <rFont val="Calibri"/>
            <family val="2"/>
            <charset val="238"/>
          </rPr>
          <t>SZV_B:DijUtem1</t>
        </r>
      </text>
    </comment>
    <comment ref="W11" authorId="0" shapeId="0">
      <text>
        <r>
          <rPr>
            <sz val="11"/>
            <rFont val="Calibri"/>
            <family val="2"/>
            <charset val="238"/>
          </rPr>
          <t>SZV_B:EM_Melleklet1_Utem1</t>
        </r>
      </text>
    </comment>
    <comment ref="X11" authorId="0" shapeId="0">
      <text>
        <r>
          <rPr>
            <sz val="11"/>
            <rFont val="Calibri"/>
            <family val="2"/>
            <charset val="238"/>
          </rPr>
          <t>SZV_B:EgyebAllamiUtem1</t>
        </r>
      </text>
    </comment>
    <comment ref="Y11" authorId="0" shapeId="0">
      <text>
        <r>
          <rPr>
            <sz val="11"/>
            <rFont val="Calibri"/>
            <family val="2"/>
            <charset val="238"/>
          </rPr>
          <t>SZV_B:OnkormanyzatiUtem1</t>
        </r>
      </text>
    </comment>
    <comment ref="Z11" authorId="0" shapeId="0">
      <text>
        <r>
          <rPr>
            <sz val="11"/>
            <rFont val="Calibri"/>
            <family val="2"/>
            <charset val="238"/>
          </rPr>
          <t>SZV_B:EUUtem1</t>
        </r>
      </text>
    </comment>
    <comment ref="AA11" authorId="0" shapeId="0">
      <text>
        <r>
          <rPr>
            <sz val="11"/>
            <rFont val="Calibri"/>
            <family val="2"/>
            <charset val="238"/>
          </rPr>
          <t>SZV_B:EgyebUtem1</t>
        </r>
      </text>
    </comment>
    <comment ref="AB11" authorId="0" shapeId="0">
      <text>
        <r>
          <rPr>
            <sz val="11"/>
            <rFont val="Calibri"/>
            <family val="2"/>
            <charset val="238"/>
          </rPr>
          <t>SZV_B:HitelKotvenyUtem1</t>
        </r>
      </text>
    </comment>
    <comment ref="AC11" authorId="0" shapeId="0">
      <text>
        <r>
          <rPr>
            <sz val="11"/>
            <rFont val="Calibri"/>
            <family val="2"/>
            <charset val="238"/>
          </rPr>
          <t>SZV_B:OsszesenUtem1</t>
        </r>
      </text>
    </comment>
    <comment ref="AF11" authorId="0" shapeId="0">
      <text>
        <r>
          <rPr>
            <sz val="11"/>
            <rFont val="Calibri"/>
            <family val="2"/>
            <charset val="238"/>
          </rPr>
          <t>SZV_B:HDUtem2</t>
        </r>
      </text>
    </comment>
    <comment ref="AG11" authorId="0" shapeId="0">
      <text>
        <r>
          <rPr>
            <sz val="11"/>
            <rFont val="Calibri"/>
            <family val="2"/>
            <charset val="238"/>
          </rPr>
          <t>SZV_B:ECSUtem2</t>
        </r>
      </text>
    </comment>
    <comment ref="AH11" authorId="0" shapeId="0">
      <text>
        <r>
          <rPr>
            <sz val="11"/>
            <rFont val="Calibri"/>
            <family val="2"/>
            <charset val="238"/>
          </rPr>
          <t>SZV_B:KFHUtem2</t>
        </r>
      </text>
    </comment>
    <comment ref="AI11" authorId="0" shapeId="0">
      <text>
        <r>
          <rPr>
            <sz val="11"/>
            <rFont val="Calibri"/>
            <family val="2"/>
            <charset val="238"/>
          </rPr>
          <t>SZV_B:Egyeb_SajatUtem2</t>
        </r>
      </text>
    </comment>
    <comment ref="AJ11" authorId="0" shapeId="0">
      <text>
        <r>
          <rPr>
            <sz val="11"/>
            <rFont val="Calibri"/>
            <family val="2"/>
            <charset val="238"/>
          </rPr>
          <t>SZV_B:DijUtem2</t>
        </r>
      </text>
    </comment>
    <comment ref="AK11" authorId="0" shapeId="0">
      <text>
        <r>
          <rPr>
            <sz val="11"/>
            <rFont val="Calibri"/>
            <family val="2"/>
            <charset val="238"/>
          </rPr>
          <t>SZV_B:EM_Melleklet1_Utem2</t>
        </r>
      </text>
    </comment>
    <comment ref="AL11" authorId="0" shapeId="0">
      <text>
        <r>
          <rPr>
            <sz val="11"/>
            <rFont val="Calibri"/>
            <family val="2"/>
            <charset val="238"/>
          </rPr>
          <t>SZV_B:EgyebAllamiUtem2</t>
        </r>
      </text>
    </comment>
    <comment ref="AM11" authorId="0" shapeId="0">
      <text>
        <r>
          <rPr>
            <sz val="11"/>
            <rFont val="Calibri"/>
            <family val="2"/>
            <charset val="238"/>
          </rPr>
          <t>SZV_B:OnkormanyzatiUtem2</t>
        </r>
      </text>
    </comment>
    <comment ref="AN11" authorId="0" shapeId="0">
      <text>
        <r>
          <rPr>
            <sz val="11"/>
            <rFont val="Calibri"/>
            <family val="2"/>
            <charset val="238"/>
          </rPr>
          <t>SZV_B:EUUtem2</t>
        </r>
      </text>
    </comment>
    <comment ref="AO11" authorId="0" shapeId="0">
      <text>
        <r>
          <rPr>
            <sz val="11"/>
            <rFont val="Calibri"/>
            <family val="2"/>
            <charset val="238"/>
          </rPr>
          <t>SZV_B:EgyebUtem2</t>
        </r>
      </text>
    </comment>
    <comment ref="AP11" authorId="0" shapeId="0">
      <text>
        <r>
          <rPr>
            <sz val="11"/>
            <rFont val="Calibri"/>
            <family val="2"/>
            <charset val="238"/>
          </rPr>
          <t>SZV_B:HitelKotvenyUtem2</t>
        </r>
      </text>
    </comment>
    <comment ref="AQ11" authorId="0" shapeId="0">
      <text>
        <r>
          <rPr>
            <sz val="11"/>
            <rFont val="Calibri"/>
            <family val="2"/>
            <charset val="238"/>
          </rPr>
          <t>SZV_B:OsszesenUtem2</t>
        </r>
      </text>
    </comment>
    <comment ref="AR11" authorId="0" shapeId="0">
      <text>
        <r>
          <rPr>
            <sz val="11"/>
            <rFont val="Calibri"/>
            <family val="2"/>
            <charset val="238"/>
          </rPr>
          <t>SZV_B:ForrashianyUtem2</t>
        </r>
      </text>
    </comment>
    <comment ref="AU11" authorId="0" shapeId="0">
      <text>
        <r>
          <rPr>
            <sz val="11"/>
            <rFont val="Calibri"/>
            <family val="2"/>
            <charset val="238"/>
          </rPr>
          <t>SZV_B:Indokolas</t>
        </r>
      </text>
    </comment>
    <comment ref="AV11" authorId="0" shapeId="0">
      <text>
        <r>
          <rPr>
            <sz val="11"/>
            <rFont val="Calibri"/>
            <family val="2"/>
            <charset val="238"/>
          </rPr>
          <t>SZV_B:Megjegyzes</t>
        </r>
      </text>
    </comment>
    <comment ref="AW11" authorId="0" shapeId="0">
      <text>
        <r>
          <rPr>
            <sz val="11"/>
            <rFont val="Calibri"/>
            <family val="2"/>
            <charset val="238"/>
          </rPr>
          <t>SZV_B:FeladatSorszam</t>
        </r>
      </text>
    </comment>
    <comment ref="AY11" authorId="0" shapeId="0">
      <text>
        <r>
          <rPr>
            <sz val="11"/>
            <rFont val="Calibri"/>
            <family val="2"/>
            <charset val="238"/>
          </rPr>
          <t>SZV_B:ISA</t>
        </r>
      </text>
    </comment>
    <comment ref="B12" authorId="0" shapeId="0">
      <text>
        <r>
          <rPr>
            <sz val="11"/>
            <rFont val="Calibri"/>
            <family val="2"/>
            <charset val="238"/>
          </rPr>
          <t>SZV_B:FontossagiSorrent</t>
        </r>
      </text>
    </comment>
    <comment ref="C12" authorId="0" shapeId="0">
      <text>
        <r>
          <rPr>
            <sz val="11"/>
            <rFont val="Calibri"/>
            <family val="2"/>
            <charset val="238"/>
          </rPr>
          <t>SZV_B:FeladatKategoria</t>
        </r>
      </text>
    </comment>
    <comment ref="D12" authorId="0" shapeId="0">
      <text>
        <r>
          <rPr>
            <sz val="11"/>
            <rFont val="Calibri"/>
            <family val="2"/>
            <charset val="238"/>
          </rPr>
          <t>SZV_B:FeladatMegnevezes</t>
        </r>
      </text>
    </comment>
    <comment ref="E12" authorId="0" shapeId="0">
      <text>
        <r>
          <rPr>
            <sz val="11"/>
            <rFont val="Calibri"/>
            <family val="2"/>
            <charset val="238"/>
          </rPr>
          <t>SZV_B:ElviEngedelySzam</t>
        </r>
      </text>
    </comment>
    <comment ref="F12" authorId="0" shapeId="0">
      <text>
        <r>
          <rPr>
            <sz val="11"/>
            <rFont val="Calibri"/>
            <family val="2"/>
            <charset val="238"/>
          </rPr>
          <t>SZV_B:VKR_Kod</t>
        </r>
      </text>
    </comment>
    <comment ref="G12" authorId="0" shapeId="0">
      <text>
        <r>
          <rPr>
            <sz val="11"/>
            <rFont val="Calibri"/>
            <family val="2"/>
            <charset val="238"/>
          </rPr>
          <t>SZV_B:VKR_Nev</t>
        </r>
      </text>
    </comment>
    <comment ref="H12" authorId="0" shapeId="0">
      <text>
        <r>
          <rPr>
            <sz val="11"/>
            <rFont val="Calibri"/>
            <family val="2"/>
            <charset val="238"/>
          </rPr>
          <t>SZV_B:FeladatAzonosito</t>
        </r>
      </text>
    </comment>
    <comment ref="I12" authorId="0" shapeId="0">
      <text>
        <r>
          <rPr>
            <sz val="11"/>
            <rFont val="Calibri"/>
            <family val="2"/>
            <charset val="238"/>
          </rPr>
          <t>SZV_B:EllatasiTerulet</t>
        </r>
      </text>
    </comment>
    <comment ref="J12" authorId="0" shapeId="0">
      <text>
        <r>
          <rPr>
            <sz val="11"/>
            <rFont val="Calibri"/>
            <family val="2"/>
            <charset val="238"/>
          </rPr>
          <t>SZV_B:EllatasertFelelos</t>
        </r>
      </text>
    </comment>
    <comment ref="K12" authorId="0" shapeId="0">
      <text>
        <r>
          <rPr>
            <sz val="11"/>
            <rFont val="Calibri"/>
            <family val="2"/>
            <charset val="238"/>
          </rPr>
          <t>SZV_B:TervezettNettoKoltseg</t>
        </r>
      </text>
    </comment>
    <comment ref="L12" authorId="0" shapeId="0">
      <text>
        <r>
          <rPr>
            <sz val="11"/>
            <rFont val="Calibri"/>
            <family val="2"/>
            <charset val="238"/>
          </rPr>
          <t>SZV_B:IdotartamKezdes</t>
        </r>
      </text>
    </comment>
    <comment ref="M12" authorId="0" shapeId="0">
      <text>
        <r>
          <rPr>
            <sz val="11"/>
            <rFont val="Calibri"/>
            <family val="2"/>
            <charset val="238"/>
          </rPr>
          <t>SZV_B:IdotartamBefejezes</t>
        </r>
      </text>
    </comment>
    <comment ref="N12" authorId="0" shapeId="0">
      <text>
        <r>
          <rPr>
            <sz val="11"/>
            <rFont val="Calibri"/>
            <family val="2"/>
            <charset val="238"/>
          </rPr>
          <t>SZV_B:NettoKoltsegUtem1</t>
        </r>
      </text>
    </comment>
    <comment ref="O12" authorId="0" shapeId="0">
      <text>
        <r>
          <rPr>
            <sz val="11"/>
            <rFont val="Calibri"/>
            <family val="2"/>
            <charset val="238"/>
          </rPr>
          <t>SZV_B:NettoKoltsegUtem2</t>
        </r>
      </text>
    </comment>
    <comment ref="P12" authorId="0" shapeId="0">
      <text>
        <r>
          <rPr>
            <sz val="11"/>
            <rFont val="Calibri"/>
            <family val="2"/>
            <charset val="238"/>
          </rPr>
          <t>SZV_B:EM_Melleklet2_KTG</t>
        </r>
      </text>
    </comment>
    <comment ref="R12" authorId="0" shapeId="0">
      <text>
        <r>
          <rPr>
            <sz val="11"/>
            <rFont val="Calibri"/>
            <family val="2"/>
            <charset val="238"/>
          </rPr>
          <t>SZV_B:HDUtem1</t>
        </r>
      </text>
    </comment>
    <comment ref="S12" authorId="0" shapeId="0">
      <text>
        <r>
          <rPr>
            <sz val="11"/>
            <rFont val="Calibri"/>
            <family val="2"/>
            <charset val="238"/>
          </rPr>
          <t>SZV_B:ECSUtem1</t>
        </r>
      </text>
    </comment>
    <comment ref="T12" authorId="0" shapeId="0">
      <text>
        <r>
          <rPr>
            <sz val="11"/>
            <rFont val="Calibri"/>
            <family val="2"/>
            <charset val="238"/>
          </rPr>
          <t>SZV_B:KFHUtem1</t>
        </r>
      </text>
    </comment>
    <comment ref="U12" authorId="0" shapeId="0">
      <text>
        <r>
          <rPr>
            <sz val="11"/>
            <rFont val="Calibri"/>
            <family val="2"/>
            <charset val="238"/>
          </rPr>
          <t>SZV_B:Egyeb_SajatUtem1</t>
        </r>
      </text>
    </comment>
    <comment ref="V12" authorId="0" shapeId="0">
      <text>
        <r>
          <rPr>
            <sz val="11"/>
            <rFont val="Calibri"/>
            <family val="2"/>
            <charset val="238"/>
          </rPr>
          <t>SZV_B:DijUtem1</t>
        </r>
      </text>
    </comment>
    <comment ref="W12" authorId="0" shapeId="0">
      <text>
        <r>
          <rPr>
            <sz val="11"/>
            <rFont val="Calibri"/>
            <family val="2"/>
            <charset val="238"/>
          </rPr>
          <t>SZV_B:EM_Melleklet1_Utem1</t>
        </r>
      </text>
    </comment>
    <comment ref="X12" authorId="0" shapeId="0">
      <text>
        <r>
          <rPr>
            <sz val="11"/>
            <rFont val="Calibri"/>
            <family val="2"/>
            <charset val="238"/>
          </rPr>
          <t>SZV_B:EgyebAllamiUtem1</t>
        </r>
      </text>
    </comment>
    <comment ref="Y12" authorId="0" shapeId="0">
      <text>
        <r>
          <rPr>
            <sz val="11"/>
            <rFont val="Calibri"/>
            <family val="2"/>
            <charset val="238"/>
          </rPr>
          <t>SZV_B:OnkormanyzatiUtem1</t>
        </r>
      </text>
    </comment>
    <comment ref="Z12" authorId="0" shapeId="0">
      <text>
        <r>
          <rPr>
            <sz val="11"/>
            <rFont val="Calibri"/>
            <family val="2"/>
            <charset val="238"/>
          </rPr>
          <t>SZV_B:EUUtem1</t>
        </r>
      </text>
    </comment>
    <comment ref="AA12" authorId="0" shapeId="0">
      <text>
        <r>
          <rPr>
            <sz val="11"/>
            <rFont val="Calibri"/>
            <family val="2"/>
            <charset val="238"/>
          </rPr>
          <t>SZV_B:EgyebUtem1</t>
        </r>
      </text>
    </comment>
    <comment ref="AB12" authorId="0" shapeId="0">
      <text>
        <r>
          <rPr>
            <sz val="11"/>
            <rFont val="Calibri"/>
            <family val="2"/>
            <charset val="238"/>
          </rPr>
          <t>SZV_B:HitelKotvenyUtem1</t>
        </r>
      </text>
    </comment>
    <comment ref="AC12" authorId="0" shapeId="0">
      <text>
        <r>
          <rPr>
            <sz val="11"/>
            <rFont val="Calibri"/>
            <family val="2"/>
            <charset val="238"/>
          </rPr>
          <t>SZV_B:OsszesenUtem1</t>
        </r>
      </text>
    </comment>
    <comment ref="AF12" authorId="0" shapeId="0">
      <text>
        <r>
          <rPr>
            <sz val="11"/>
            <rFont val="Calibri"/>
            <family val="2"/>
            <charset val="238"/>
          </rPr>
          <t>SZV_B:HDUtem2</t>
        </r>
      </text>
    </comment>
    <comment ref="AG12" authorId="0" shapeId="0">
      <text>
        <r>
          <rPr>
            <sz val="11"/>
            <rFont val="Calibri"/>
            <family val="2"/>
            <charset val="238"/>
          </rPr>
          <t>SZV_B:ECSUtem2</t>
        </r>
      </text>
    </comment>
    <comment ref="AH12" authorId="0" shapeId="0">
      <text>
        <r>
          <rPr>
            <sz val="11"/>
            <rFont val="Calibri"/>
            <family val="2"/>
            <charset val="238"/>
          </rPr>
          <t>SZV_B:KFHUtem2</t>
        </r>
      </text>
    </comment>
    <comment ref="AI12" authorId="0" shapeId="0">
      <text>
        <r>
          <rPr>
            <sz val="11"/>
            <rFont val="Calibri"/>
            <family val="2"/>
            <charset val="238"/>
          </rPr>
          <t>SZV_B:Egyeb_SajatUtem2</t>
        </r>
      </text>
    </comment>
    <comment ref="AJ12" authorId="0" shapeId="0">
      <text>
        <r>
          <rPr>
            <sz val="11"/>
            <rFont val="Calibri"/>
            <family val="2"/>
            <charset val="238"/>
          </rPr>
          <t>SZV_B:DijUtem2</t>
        </r>
      </text>
    </comment>
    <comment ref="AK12" authorId="0" shapeId="0">
      <text>
        <r>
          <rPr>
            <sz val="11"/>
            <rFont val="Calibri"/>
            <family val="2"/>
            <charset val="238"/>
          </rPr>
          <t>SZV_B:EM_Melleklet1_Utem2</t>
        </r>
      </text>
    </comment>
    <comment ref="AL12" authorId="0" shapeId="0">
      <text>
        <r>
          <rPr>
            <sz val="11"/>
            <rFont val="Calibri"/>
            <family val="2"/>
            <charset val="238"/>
          </rPr>
          <t>SZV_B:EgyebAllamiUtem2</t>
        </r>
      </text>
    </comment>
    <comment ref="AM12" authorId="0" shapeId="0">
      <text>
        <r>
          <rPr>
            <sz val="11"/>
            <rFont val="Calibri"/>
            <family val="2"/>
            <charset val="238"/>
          </rPr>
          <t>SZV_B:OnkormanyzatiUtem2</t>
        </r>
      </text>
    </comment>
    <comment ref="AN12" authorId="0" shapeId="0">
      <text>
        <r>
          <rPr>
            <sz val="11"/>
            <rFont val="Calibri"/>
            <family val="2"/>
            <charset val="238"/>
          </rPr>
          <t>SZV_B:EUUtem2</t>
        </r>
      </text>
    </comment>
    <comment ref="AO12" authorId="0" shapeId="0">
      <text>
        <r>
          <rPr>
            <sz val="11"/>
            <rFont val="Calibri"/>
            <family val="2"/>
            <charset val="238"/>
          </rPr>
          <t>SZV_B:EgyebUtem2</t>
        </r>
      </text>
    </comment>
    <comment ref="AP12" authorId="0" shapeId="0">
      <text>
        <r>
          <rPr>
            <sz val="11"/>
            <rFont val="Calibri"/>
            <family val="2"/>
            <charset val="238"/>
          </rPr>
          <t>SZV_B:HitelKotvenyUtem2</t>
        </r>
      </text>
    </comment>
    <comment ref="AQ12" authorId="0" shapeId="0">
      <text>
        <r>
          <rPr>
            <sz val="11"/>
            <rFont val="Calibri"/>
            <family val="2"/>
            <charset val="238"/>
          </rPr>
          <t>SZV_B:OsszesenUtem2</t>
        </r>
      </text>
    </comment>
    <comment ref="AR12" authorId="0" shapeId="0">
      <text>
        <r>
          <rPr>
            <sz val="11"/>
            <rFont val="Calibri"/>
            <family val="2"/>
            <charset val="238"/>
          </rPr>
          <t>SZV_B:ForrashianyUtem2</t>
        </r>
      </text>
    </comment>
    <comment ref="AU12" authorId="0" shapeId="0">
      <text>
        <r>
          <rPr>
            <sz val="11"/>
            <rFont val="Calibri"/>
            <family val="2"/>
            <charset val="238"/>
          </rPr>
          <t>SZV_B:Indokolas</t>
        </r>
      </text>
    </comment>
    <comment ref="AV12" authorId="0" shapeId="0">
      <text>
        <r>
          <rPr>
            <sz val="11"/>
            <rFont val="Calibri"/>
            <family val="2"/>
            <charset val="238"/>
          </rPr>
          <t>SZV_B:Megjegyzes</t>
        </r>
      </text>
    </comment>
    <comment ref="AW12" authorId="0" shapeId="0">
      <text>
        <r>
          <rPr>
            <sz val="11"/>
            <rFont val="Calibri"/>
            <family val="2"/>
            <charset val="238"/>
          </rPr>
          <t>SZV_B:FeladatSorszam</t>
        </r>
      </text>
    </comment>
    <comment ref="AY12" authorId="0" shapeId="0">
      <text>
        <r>
          <rPr>
            <sz val="11"/>
            <rFont val="Calibri"/>
            <family val="2"/>
            <charset val="238"/>
          </rPr>
          <t>SZV_B:ISA</t>
        </r>
      </text>
    </comment>
    <comment ref="B13" authorId="0" shapeId="0">
      <text>
        <r>
          <rPr>
            <sz val="11"/>
            <rFont val="Calibri"/>
            <family val="2"/>
            <charset val="238"/>
          </rPr>
          <t>SZV_B:FontossagiSorrent</t>
        </r>
      </text>
    </comment>
    <comment ref="C13" authorId="0" shapeId="0">
      <text>
        <r>
          <rPr>
            <sz val="11"/>
            <rFont val="Calibri"/>
            <family val="2"/>
            <charset val="238"/>
          </rPr>
          <t>SZV_B:FeladatKategoria</t>
        </r>
      </text>
    </comment>
    <comment ref="D13" authorId="0" shapeId="0">
      <text>
        <r>
          <rPr>
            <sz val="11"/>
            <rFont val="Calibri"/>
            <family val="2"/>
            <charset val="238"/>
          </rPr>
          <t>SZV_B:FeladatMegnevezes</t>
        </r>
      </text>
    </comment>
    <comment ref="E13" authorId="0" shapeId="0">
      <text>
        <r>
          <rPr>
            <sz val="11"/>
            <rFont val="Calibri"/>
            <family val="2"/>
            <charset val="238"/>
          </rPr>
          <t>SZV_B:ElviEngedelySzam</t>
        </r>
      </text>
    </comment>
    <comment ref="F13" authorId="0" shapeId="0">
      <text>
        <r>
          <rPr>
            <sz val="11"/>
            <rFont val="Calibri"/>
            <family val="2"/>
            <charset val="238"/>
          </rPr>
          <t>SZV_B:VKR_Kod</t>
        </r>
      </text>
    </comment>
    <comment ref="G13" authorId="0" shapeId="0">
      <text>
        <r>
          <rPr>
            <sz val="11"/>
            <rFont val="Calibri"/>
            <family val="2"/>
            <charset val="238"/>
          </rPr>
          <t>SZV_B:VKR_Nev</t>
        </r>
      </text>
    </comment>
    <comment ref="H13" authorId="0" shapeId="0">
      <text>
        <r>
          <rPr>
            <sz val="11"/>
            <rFont val="Calibri"/>
            <family val="2"/>
            <charset val="238"/>
          </rPr>
          <t>SZV_B:FeladatAzonosito</t>
        </r>
      </text>
    </comment>
    <comment ref="I13" authorId="0" shapeId="0">
      <text>
        <r>
          <rPr>
            <sz val="11"/>
            <rFont val="Calibri"/>
            <family val="2"/>
            <charset val="238"/>
          </rPr>
          <t>SZV_B:EllatasiTerulet</t>
        </r>
      </text>
    </comment>
    <comment ref="J13" authorId="0" shapeId="0">
      <text>
        <r>
          <rPr>
            <sz val="11"/>
            <rFont val="Calibri"/>
            <family val="2"/>
            <charset val="238"/>
          </rPr>
          <t>SZV_B:EllatasertFelelos</t>
        </r>
      </text>
    </comment>
    <comment ref="K13" authorId="0" shapeId="0">
      <text>
        <r>
          <rPr>
            <sz val="11"/>
            <rFont val="Calibri"/>
            <family val="2"/>
            <charset val="238"/>
          </rPr>
          <t>SZV_B:TervezettNettoKoltseg</t>
        </r>
      </text>
    </comment>
    <comment ref="L13" authorId="0" shapeId="0">
      <text>
        <r>
          <rPr>
            <sz val="11"/>
            <rFont val="Calibri"/>
            <family val="2"/>
            <charset val="238"/>
          </rPr>
          <t>SZV_B:IdotartamKezdes</t>
        </r>
      </text>
    </comment>
    <comment ref="M13" authorId="0" shapeId="0">
      <text>
        <r>
          <rPr>
            <sz val="11"/>
            <rFont val="Calibri"/>
            <family val="2"/>
            <charset val="238"/>
          </rPr>
          <t>SZV_B:IdotartamBefejezes</t>
        </r>
      </text>
    </comment>
    <comment ref="N13" authorId="0" shapeId="0">
      <text>
        <r>
          <rPr>
            <sz val="11"/>
            <rFont val="Calibri"/>
            <family val="2"/>
            <charset val="238"/>
          </rPr>
          <t>SZV_B:NettoKoltsegUtem1</t>
        </r>
      </text>
    </comment>
    <comment ref="O13" authorId="0" shapeId="0">
      <text>
        <r>
          <rPr>
            <sz val="11"/>
            <rFont val="Calibri"/>
            <family val="2"/>
            <charset val="238"/>
          </rPr>
          <t>SZV_B:NettoKoltsegUtem2</t>
        </r>
      </text>
    </comment>
    <comment ref="P13" authorId="0" shapeId="0">
      <text>
        <r>
          <rPr>
            <sz val="11"/>
            <rFont val="Calibri"/>
            <family val="2"/>
            <charset val="238"/>
          </rPr>
          <t>SZV_B:EM_Melleklet2_KTG</t>
        </r>
      </text>
    </comment>
    <comment ref="R13" authorId="0" shapeId="0">
      <text>
        <r>
          <rPr>
            <sz val="11"/>
            <rFont val="Calibri"/>
            <family val="2"/>
            <charset val="238"/>
          </rPr>
          <t>SZV_B:HDUtem1</t>
        </r>
      </text>
    </comment>
    <comment ref="S13" authorId="0" shapeId="0">
      <text>
        <r>
          <rPr>
            <sz val="11"/>
            <rFont val="Calibri"/>
            <family val="2"/>
            <charset val="238"/>
          </rPr>
          <t>SZV_B:ECSUtem1</t>
        </r>
      </text>
    </comment>
    <comment ref="T13" authorId="0" shapeId="0">
      <text>
        <r>
          <rPr>
            <sz val="11"/>
            <rFont val="Calibri"/>
            <family val="2"/>
            <charset val="238"/>
          </rPr>
          <t>SZV_B:KFHUtem1</t>
        </r>
      </text>
    </comment>
    <comment ref="U13" authorId="0" shapeId="0">
      <text>
        <r>
          <rPr>
            <sz val="11"/>
            <rFont val="Calibri"/>
            <family val="2"/>
            <charset val="238"/>
          </rPr>
          <t>SZV_B:Egyeb_SajatUtem1</t>
        </r>
      </text>
    </comment>
    <comment ref="V13" authorId="0" shapeId="0">
      <text>
        <r>
          <rPr>
            <sz val="11"/>
            <rFont val="Calibri"/>
            <family val="2"/>
            <charset val="238"/>
          </rPr>
          <t>SZV_B:DijUtem1</t>
        </r>
      </text>
    </comment>
    <comment ref="W13" authorId="0" shapeId="0">
      <text>
        <r>
          <rPr>
            <sz val="11"/>
            <rFont val="Calibri"/>
            <family val="2"/>
            <charset val="238"/>
          </rPr>
          <t>SZV_B:EM_Melleklet1_Utem1</t>
        </r>
      </text>
    </comment>
    <comment ref="X13" authorId="0" shapeId="0">
      <text>
        <r>
          <rPr>
            <sz val="11"/>
            <rFont val="Calibri"/>
            <family val="2"/>
            <charset val="238"/>
          </rPr>
          <t>SZV_B:EgyebAllamiUtem1</t>
        </r>
      </text>
    </comment>
    <comment ref="Y13" authorId="0" shapeId="0">
      <text>
        <r>
          <rPr>
            <sz val="11"/>
            <rFont val="Calibri"/>
            <family val="2"/>
            <charset val="238"/>
          </rPr>
          <t>SZV_B:OnkormanyzatiUtem1</t>
        </r>
      </text>
    </comment>
    <comment ref="Z13" authorId="0" shapeId="0">
      <text>
        <r>
          <rPr>
            <sz val="11"/>
            <rFont val="Calibri"/>
            <family val="2"/>
            <charset val="238"/>
          </rPr>
          <t>SZV_B:EUUtem1</t>
        </r>
      </text>
    </comment>
    <comment ref="AA13" authorId="0" shapeId="0">
      <text>
        <r>
          <rPr>
            <sz val="11"/>
            <rFont val="Calibri"/>
            <family val="2"/>
            <charset val="238"/>
          </rPr>
          <t>SZV_B:EgyebUtem1</t>
        </r>
      </text>
    </comment>
    <comment ref="AB13" authorId="0" shapeId="0">
      <text>
        <r>
          <rPr>
            <sz val="11"/>
            <rFont val="Calibri"/>
            <family val="2"/>
            <charset val="238"/>
          </rPr>
          <t>SZV_B:HitelKotvenyUtem1</t>
        </r>
      </text>
    </comment>
    <comment ref="AC13" authorId="0" shapeId="0">
      <text>
        <r>
          <rPr>
            <sz val="11"/>
            <rFont val="Calibri"/>
            <family val="2"/>
            <charset val="238"/>
          </rPr>
          <t>SZV_B:OsszesenUtem1</t>
        </r>
      </text>
    </comment>
    <comment ref="AF13" authorId="0" shapeId="0">
      <text>
        <r>
          <rPr>
            <sz val="11"/>
            <rFont val="Calibri"/>
            <family val="2"/>
            <charset val="238"/>
          </rPr>
          <t>SZV_B:HDUtem2</t>
        </r>
      </text>
    </comment>
    <comment ref="AG13" authorId="0" shapeId="0">
      <text>
        <r>
          <rPr>
            <sz val="11"/>
            <rFont val="Calibri"/>
            <family val="2"/>
            <charset val="238"/>
          </rPr>
          <t>SZV_B:ECSUtem2</t>
        </r>
      </text>
    </comment>
    <comment ref="AH13" authorId="0" shapeId="0">
      <text>
        <r>
          <rPr>
            <sz val="11"/>
            <rFont val="Calibri"/>
            <family val="2"/>
            <charset val="238"/>
          </rPr>
          <t>SZV_B:KFHUtem2</t>
        </r>
      </text>
    </comment>
    <comment ref="AI13" authorId="0" shapeId="0">
      <text>
        <r>
          <rPr>
            <sz val="11"/>
            <rFont val="Calibri"/>
            <family val="2"/>
            <charset val="238"/>
          </rPr>
          <t>SZV_B:Egyeb_SajatUtem2</t>
        </r>
      </text>
    </comment>
    <comment ref="AJ13" authorId="0" shapeId="0">
      <text>
        <r>
          <rPr>
            <sz val="11"/>
            <rFont val="Calibri"/>
            <family val="2"/>
            <charset val="238"/>
          </rPr>
          <t>SZV_B:DijUtem2</t>
        </r>
      </text>
    </comment>
    <comment ref="AK13" authorId="0" shapeId="0">
      <text>
        <r>
          <rPr>
            <sz val="11"/>
            <rFont val="Calibri"/>
            <family val="2"/>
            <charset val="238"/>
          </rPr>
          <t>SZV_B:EM_Melleklet1_Utem2</t>
        </r>
      </text>
    </comment>
    <comment ref="AL13" authorId="0" shapeId="0">
      <text>
        <r>
          <rPr>
            <sz val="11"/>
            <rFont val="Calibri"/>
            <family val="2"/>
            <charset val="238"/>
          </rPr>
          <t>SZV_B:EgyebAllamiUtem2</t>
        </r>
      </text>
    </comment>
    <comment ref="AM13" authorId="0" shapeId="0">
      <text>
        <r>
          <rPr>
            <sz val="11"/>
            <rFont val="Calibri"/>
            <family val="2"/>
            <charset val="238"/>
          </rPr>
          <t>SZV_B:OnkormanyzatiUtem2</t>
        </r>
      </text>
    </comment>
    <comment ref="AN13" authorId="0" shapeId="0">
      <text>
        <r>
          <rPr>
            <sz val="11"/>
            <rFont val="Calibri"/>
            <family val="2"/>
            <charset val="238"/>
          </rPr>
          <t>SZV_B:EUUtem2</t>
        </r>
      </text>
    </comment>
    <comment ref="AO13" authorId="0" shapeId="0">
      <text>
        <r>
          <rPr>
            <sz val="11"/>
            <rFont val="Calibri"/>
            <family val="2"/>
            <charset val="238"/>
          </rPr>
          <t>SZV_B:EgyebUtem2</t>
        </r>
      </text>
    </comment>
    <comment ref="AP13" authorId="0" shapeId="0">
      <text>
        <r>
          <rPr>
            <sz val="11"/>
            <rFont val="Calibri"/>
            <family val="2"/>
            <charset val="238"/>
          </rPr>
          <t>SZV_B:HitelKotvenyUtem2</t>
        </r>
      </text>
    </comment>
    <comment ref="AQ13" authorId="0" shapeId="0">
      <text>
        <r>
          <rPr>
            <sz val="11"/>
            <rFont val="Calibri"/>
            <family val="2"/>
            <charset val="238"/>
          </rPr>
          <t>SZV_B:OsszesenUtem2</t>
        </r>
      </text>
    </comment>
    <comment ref="AR13" authorId="0" shapeId="0">
      <text>
        <r>
          <rPr>
            <sz val="11"/>
            <rFont val="Calibri"/>
            <family val="2"/>
            <charset val="238"/>
          </rPr>
          <t>SZV_B:ForrashianyUtem2</t>
        </r>
      </text>
    </comment>
    <comment ref="AU13" authorId="0" shapeId="0">
      <text>
        <r>
          <rPr>
            <sz val="11"/>
            <rFont val="Calibri"/>
            <family val="2"/>
            <charset val="238"/>
          </rPr>
          <t>SZV_B:Indokolas</t>
        </r>
      </text>
    </comment>
    <comment ref="AV13" authorId="0" shapeId="0">
      <text>
        <r>
          <rPr>
            <sz val="11"/>
            <rFont val="Calibri"/>
            <family val="2"/>
            <charset val="238"/>
          </rPr>
          <t>SZV_B:Megjegyzes</t>
        </r>
      </text>
    </comment>
    <comment ref="AW13" authorId="0" shapeId="0">
      <text>
        <r>
          <rPr>
            <sz val="11"/>
            <rFont val="Calibri"/>
            <family val="2"/>
            <charset val="238"/>
          </rPr>
          <t>SZV_B:FeladatSorszam</t>
        </r>
      </text>
    </comment>
    <comment ref="AY13" authorId="0" shapeId="0">
      <text>
        <r>
          <rPr>
            <sz val="11"/>
            <rFont val="Calibri"/>
            <family val="2"/>
            <charset val="238"/>
          </rPr>
          <t>SZV_B:ISA</t>
        </r>
      </text>
    </comment>
    <comment ref="B14" authorId="0" shapeId="0">
      <text>
        <r>
          <rPr>
            <sz val="11"/>
            <rFont val="Calibri"/>
            <family val="2"/>
            <charset val="238"/>
          </rPr>
          <t>SZV_B:FontossagiSorrent</t>
        </r>
      </text>
    </comment>
    <comment ref="C14" authorId="0" shapeId="0">
      <text>
        <r>
          <rPr>
            <sz val="11"/>
            <rFont val="Calibri"/>
            <family val="2"/>
            <charset val="238"/>
          </rPr>
          <t>SZV_B:FeladatKategoria</t>
        </r>
      </text>
    </comment>
    <comment ref="D14" authorId="0" shapeId="0">
      <text>
        <r>
          <rPr>
            <sz val="11"/>
            <rFont val="Calibri"/>
            <family val="2"/>
            <charset val="238"/>
          </rPr>
          <t>SZV_B:FeladatMegnevezes</t>
        </r>
      </text>
    </comment>
    <comment ref="E14" authorId="0" shapeId="0">
      <text>
        <r>
          <rPr>
            <sz val="11"/>
            <rFont val="Calibri"/>
            <family val="2"/>
            <charset val="238"/>
          </rPr>
          <t>SZV_B:ElviEngedelySzam</t>
        </r>
      </text>
    </comment>
    <comment ref="F14" authorId="0" shapeId="0">
      <text>
        <r>
          <rPr>
            <sz val="11"/>
            <rFont val="Calibri"/>
            <family val="2"/>
            <charset val="238"/>
          </rPr>
          <t>SZV_B:VKR_Kod</t>
        </r>
      </text>
    </comment>
    <comment ref="G14" authorId="0" shapeId="0">
      <text>
        <r>
          <rPr>
            <sz val="11"/>
            <rFont val="Calibri"/>
            <family val="2"/>
            <charset val="238"/>
          </rPr>
          <t>SZV_B:VKR_Nev</t>
        </r>
      </text>
    </comment>
    <comment ref="H14" authorId="0" shapeId="0">
      <text>
        <r>
          <rPr>
            <sz val="11"/>
            <rFont val="Calibri"/>
            <family val="2"/>
            <charset val="238"/>
          </rPr>
          <t>SZV_B:FeladatAzonosito</t>
        </r>
      </text>
    </comment>
    <comment ref="I14" authorId="0" shapeId="0">
      <text>
        <r>
          <rPr>
            <sz val="11"/>
            <rFont val="Calibri"/>
            <family val="2"/>
            <charset val="238"/>
          </rPr>
          <t>SZV_B:EllatasiTerulet</t>
        </r>
      </text>
    </comment>
    <comment ref="J14" authorId="0" shapeId="0">
      <text>
        <r>
          <rPr>
            <sz val="11"/>
            <rFont val="Calibri"/>
            <family val="2"/>
            <charset val="238"/>
          </rPr>
          <t>SZV_B:EllatasertFelelos</t>
        </r>
      </text>
    </comment>
    <comment ref="K14" authorId="0" shapeId="0">
      <text>
        <r>
          <rPr>
            <sz val="11"/>
            <rFont val="Calibri"/>
            <family val="2"/>
            <charset val="238"/>
          </rPr>
          <t>SZV_B:TervezettNettoKoltseg</t>
        </r>
      </text>
    </comment>
    <comment ref="L14" authorId="0" shapeId="0">
      <text>
        <r>
          <rPr>
            <sz val="11"/>
            <rFont val="Calibri"/>
            <family val="2"/>
            <charset val="238"/>
          </rPr>
          <t>SZV_B:IdotartamKezdes</t>
        </r>
      </text>
    </comment>
    <comment ref="M14" authorId="0" shapeId="0">
      <text>
        <r>
          <rPr>
            <sz val="11"/>
            <rFont val="Calibri"/>
            <family val="2"/>
            <charset val="238"/>
          </rPr>
          <t>SZV_B:IdotartamBefejezes</t>
        </r>
      </text>
    </comment>
    <comment ref="N14" authorId="0" shapeId="0">
      <text>
        <r>
          <rPr>
            <sz val="11"/>
            <rFont val="Calibri"/>
            <family val="2"/>
            <charset val="238"/>
          </rPr>
          <t>SZV_B:NettoKoltsegUtem1</t>
        </r>
      </text>
    </comment>
    <comment ref="O14" authorId="0" shapeId="0">
      <text>
        <r>
          <rPr>
            <sz val="11"/>
            <rFont val="Calibri"/>
            <family val="2"/>
            <charset val="238"/>
          </rPr>
          <t>SZV_B:NettoKoltsegUtem2</t>
        </r>
      </text>
    </comment>
    <comment ref="P14" authorId="0" shapeId="0">
      <text>
        <r>
          <rPr>
            <sz val="11"/>
            <rFont val="Calibri"/>
            <family val="2"/>
            <charset val="238"/>
          </rPr>
          <t>SZV_B:EM_Melleklet2_KTG</t>
        </r>
      </text>
    </comment>
    <comment ref="R14" authorId="0" shapeId="0">
      <text>
        <r>
          <rPr>
            <sz val="11"/>
            <rFont val="Calibri"/>
            <family val="2"/>
            <charset val="238"/>
          </rPr>
          <t>SZV_B:HDUtem1</t>
        </r>
      </text>
    </comment>
    <comment ref="S14" authorId="0" shapeId="0">
      <text>
        <r>
          <rPr>
            <sz val="11"/>
            <rFont val="Calibri"/>
            <family val="2"/>
            <charset val="238"/>
          </rPr>
          <t>SZV_B:ECSUtem1</t>
        </r>
      </text>
    </comment>
    <comment ref="T14" authorId="0" shapeId="0">
      <text>
        <r>
          <rPr>
            <sz val="11"/>
            <rFont val="Calibri"/>
            <family val="2"/>
            <charset val="238"/>
          </rPr>
          <t>SZV_B:KFHUtem1</t>
        </r>
      </text>
    </comment>
    <comment ref="U14" authorId="0" shapeId="0">
      <text>
        <r>
          <rPr>
            <sz val="11"/>
            <rFont val="Calibri"/>
            <family val="2"/>
            <charset val="238"/>
          </rPr>
          <t>SZV_B:Egyeb_SajatUtem1</t>
        </r>
      </text>
    </comment>
    <comment ref="V14" authorId="0" shapeId="0">
      <text>
        <r>
          <rPr>
            <sz val="11"/>
            <rFont val="Calibri"/>
            <family val="2"/>
            <charset val="238"/>
          </rPr>
          <t>SZV_B:DijUtem1</t>
        </r>
      </text>
    </comment>
    <comment ref="W14" authorId="0" shapeId="0">
      <text>
        <r>
          <rPr>
            <sz val="11"/>
            <rFont val="Calibri"/>
            <family val="2"/>
            <charset val="238"/>
          </rPr>
          <t>SZV_B:EM_Melleklet1_Utem1</t>
        </r>
      </text>
    </comment>
    <comment ref="X14" authorId="0" shapeId="0">
      <text>
        <r>
          <rPr>
            <sz val="11"/>
            <rFont val="Calibri"/>
            <family val="2"/>
            <charset val="238"/>
          </rPr>
          <t>SZV_B:EgyebAllamiUtem1</t>
        </r>
      </text>
    </comment>
    <comment ref="Y14" authorId="0" shapeId="0">
      <text>
        <r>
          <rPr>
            <sz val="11"/>
            <rFont val="Calibri"/>
            <family val="2"/>
            <charset val="238"/>
          </rPr>
          <t>SZV_B:OnkormanyzatiUtem1</t>
        </r>
      </text>
    </comment>
    <comment ref="Z14" authorId="0" shapeId="0">
      <text>
        <r>
          <rPr>
            <sz val="11"/>
            <rFont val="Calibri"/>
            <family val="2"/>
            <charset val="238"/>
          </rPr>
          <t>SZV_B:EUUtem1</t>
        </r>
      </text>
    </comment>
    <comment ref="AA14" authorId="0" shapeId="0">
      <text>
        <r>
          <rPr>
            <sz val="11"/>
            <rFont val="Calibri"/>
            <family val="2"/>
            <charset val="238"/>
          </rPr>
          <t>SZV_B:EgyebUtem1</t>
        </r>
      </text>
    </comment>
    <comment ref="AB14" authorId="0" shapeId="0">
      <text>
        <r>
          <rPr>
            <sz val="11"/>
            <rFont val="Calibri"/>
            <family val="2"/>
            <charset val="238"/>
          </rPr>
          <t>SZV_B:HitelKotvenyUtem1</t>
        </r>
      </text>
    </comment>
    <comment ref="AC14" authorId="0" shapeId="0">
      <text>
        <r>
          <rPr>
            <sz val="11"/>
            <rFont val="Calibri"/>
            <family val="2"/>
            <charset val="238"/>
          </rPr>
          <t>SZV_B:OsszesenUtem1</t>
        </r>
      </text>
    </comment>
    <comment ref="AF14" authorId="0" shapeId="0">
      <text>
        <r>
          <rPr>
            <sz val="11"/>
            <rFont val="Calibri"/>
            <family val="2"/>
            <charset val="238"/>
          </rPr>
          <t>SZV_B:HDUtem2</t>
        </r>
      </text>
    </comment>
    <comment ref="AG14" authorId="0" shapeId="0">
      <text>
        <r>
          <rPr>
            <sz val="11"/>
            <rFont val="Calibri"/>
            <family val="2"/>
            <charset val="238"/>
          </rPr>
          <t>SZV_B:ECSUtem2</t>
        </r>
      </text>
    </comment>
    <comment ref="AH14" authorId="0" shapeId="0">
      <text>
        <r>
          <rPr>
            <sz val="11"/>
            <rFont val="Calibri"/>
            <family val="2"/>
            <charset val="238"/>
          </rPr>
          <t>SZV_B:KFHUtem2</t>
        </r>
      </text>
    </comment>
    <comment ref="AI14" authorId="0" shapeId="0">
      <text>
        <r>
          <rPr>
            <sz val="11"/>
            <rFont val="Calibri"/>
            <family val="2"/>
            <charset val="238"/>
          </rPr>
          <t>SZV_B:Egyeb_SajatUtem2</t>
        </r>
      </text>
    </comment>
    <comment ref="AJ14" authorId="0" shapeId="0">
      <text>
        <r>
          <rPr>
            <sz val="11"/>
            <rFont val="Calibri"/>
            <family val="2"/>
            <charset val="238"/>
          </rPr>
          <t>SZV_B:DijUtem2</t>
        </r>
      </text>
    </comment>
    <comment ref="AK14" authorId="0" shapeId="0">
      <text>
        <r>
          <rPr>
            <sz val="11"/>
            <rFont val="Calibri"/>
            <family val="2"/>
            <charset val="238"/>
          </rPr>
          <t>SZV_B:EM_Melleklet1_Utem2</t>
        </r>
      </text>
    </comment>
    <comment ref="AL14" authorId="0" shapeId="0">
      <text>
        <r>
          <rPr>
            <sz val="11"/>
            <rFont val="Calibri"/>
            <family val="2"/>
            <charset val="238"/>
          </rPr>
          <t>SZV_B:EgyebAllamiUtem2</t>
        </r>
      </text>
    </comment>
    <comment ref="AM14" authorId="0" shapeId="0">
      <text>
        <r>
          <rPr>
            <sz val="11"/>
            <rFont val="Calibri"/>
            <family val="2"/>
            <charset val="238"/>
          </rPr>
          <t>SZV_B:OnkormanyzatiUtem2</t>
        </r>
      </text>
    </comment>
    <comment ref="AN14" authorId="0" shapeId="0">
      <text>
        <r>
          <rPr>
            <sz val="11"/>
            <rFont val="Calibri"/>
            <family val="2"/>
            <charset val="238"/>
          </rPr>
          <t>SZV_B:EUUtem2</t>
        </r>
      </text>
    </comment>
    <comment ref="AO14" authorId="0" shapeId="0">
      <text>
        <r>
          <rPr>
            <sz val="11"/>
            <rFont val="Calibri"/>
            <family val="2"/>
            <charset val="238"/>
          </rPr>
          <t>SZV_B:EgyebUtem2</t>
        </r>
      </text>
    </comment>
    <comment ref="AP14" authorId="0" shapeId="0">
      <text>
        <r>
          <rPr>
            <sz val="11"/>
            <rFont val="Calibri"/>
            <family val="2"/>
            <charset val="238"/>
          </rPr>
          <t>SZV_B:HitelKotvenyUtem2</t>
        </r>
      </text>
    </comment>
    <comment ref="AQ14" authorId="0" shapeId="0">
      <text>
        <r>
          <rPr>
            <sz val="11"/>
            <rFont val="Calibri"/>
            <family val="2"/>
            <charset val="238"/>
          </rPr>
          <t>SZV_B:OsszesenUtem2</t>
        </r>
      </text>
    </comment>
    <comment ref="AR14" authorId="0" shapeId="0">
      <text>
        <r>
          <rPr>
            <sz val="11"/>
            <rFont val="Calibri"/>
            <family val="2"/>
            <charset val="238"/>
          </rPr>
          <t>SZV_B:ForrashianyUtem2</t>
        </r>
      </text>
    </comment>
    <comment ref="AU14" authorId="0" shapeId="0">
      <text>
        <r>
          <rPr>
            <sz val="11"/>
            <rFont val="Calibri"/>
            <family val="2"/>
            <charset val="238"/>
          </rPr>
          <t>SZV_B:Indokolas</t>
        </r>
      </text>
    </comment>
    <comment ref="AV14" authorId="0" shapeId="0">
      <text>
        <r>
          <rPr>
            <sz val="11"/>
            <rFont val="Calibri"/>
            <family val="2"/>
            <charset val="238"/>
          </rPr>
          <t>SZV_B:Megjegyzes</t>
        </r>
      </text>
    </comment>
    <comment ref="AW14" authorId="0" shapeId="0">
      <text>
        <r>
          <rPr>
            <sz val="11"/>
            <rFont val="Calibri"/>
            <family val="2"/>
            <charset val="238"/>
          </rPr>
          <t>SZV_B:FeladatSorszam</t>
        </r>
      </text>
    </comment>
    <comment ref="AY14" authorId="0" shapeId="0">
      <text>
        <r>
          <rPr>
            <sz val="11"/>
            <rFont val="Calibri"/>
            <family val="2"/>
            <charset val="238"/>
          </rPr>
          <t>SZV_B:ISA</t>
        </r>
      </text>
    </comment>
    <comment ref="B16" authorId="0" shapeId="0">
      <text>
        <r>
          <rPr>
            <sz val="11"/>
            <rFont val="Calibri"/>
            <family val="2"/>
            <charset val="238"/>
          </rPr>
          <t>SZV_B:FontossagiSorrent</t>
        </r>
      </text>
    </comment>
    <comment ref="C16" authorId="0" shapeId="0">
      <text>
        <r>
          <rPr>
            <sz val="11"/>
            <rFont val="Calibri"/>
            <family val="2"/>
            <charset val="238"/>
          </rPr>
          <t>SZV_B:FeladatKategoria</t>
        </r>
      </text>
    </comment>
    <comment ref="D16" authorId="0" shapeId="0">
      <text>
        <r>
          <rPr>
            <sz val="11"/>
            <rFont val="Calibri"/>
            <family val="2"/>
            <charset val="238"/>
          </rPr>
          <t>SZV_B:FeladatMegnevezes</t>
        </r>
      </text>
    </comment>
    <comment ref="E16" authorId="0" shapeId="0">
      <text>
        <r>
          <rPr>
            <sz val="11"/>
            <rFont val="Calibri"/>
            <family val="2"/>
            <charset val="238"/>
          </rPr>
          <t>SZV_B:ElviEngedelySzam</t>
        </r>
      </text>
    </comment>
    <comment ref="F16" authorId="0" shapeId="0">
      <text>
        <r>
          <rPr>
            <sz val="11"/>
            <rFont val="Calibri"/>
            <family val="2"/>
            <charset val="238"/>
          </rPr>
          <t>SZV_B:VKR_Kod</t>
        </r>
      </text>
    </comment>
    <comment ref="G16" authorId="0" shapeId="0">
      <text>
        <r>
          <rPr>
            <sz val="11"/>
            <rFont val="Calibri"/>
            <family val="2"/>
            <charset val="238"/>
          </rPr>
          <t>SZV_B:VKR_Nev</t>
        </r>
      </text>
    </comment>
    <comment ref="H16" authorId="0" shapeId="0">
      <text>
        <r>
          <rPr>
            <sz val="11"/>
            <rFont val="Calibri"/>
            <family val="2"/>
            <charset val="238"/>
          </rPr>
          <t>SZV_B:FeladatAzonosito</t>
        </r>
      </text>
    </comment>
    <comment ref="I16" authorId="0" shapeId="0">
      <text>
        <r>
          <rPr>
            <sz val="11"/>
            <rFont val="Calibri"/>
            <family val="2"/>
            <charset val="238"/>
          </rPr>
          <t>SZV_B:EllatasiTerulet</t>
        </r>
      </text>
    </comment>
    <comment ref="J16" authorId="0" shapeId="0">
      <text>
        <r>
          <rPr>
            <sz val="11"/>
            <rFont val="Calibri"/>
            <family val="2"/>
            <charset val="238"/>
          </rPr>
          <t>SZV_B:EllatasertFelelos</t>
        </r>
      </text>
    </comment>
    <comment ref="K16" authorId="0" shapeId="0">
      <text>
        <r>
          <rPr>
            <sz val="11"/>
            <rFont val="Calibri"/>
            <family val="2"/>
            <charset val="238"/>
          </rPr>
          <t>SZV_B:TervezettNettoKoltseg</t>
        </r>
      </text>
    </comment>
    <comment ref="L16" authorId="0" shapeId="0">
      <text>
        <r>
          <rPr>
            <sz val="11"/>
            <rFont val="Calibri"/>
            <family val="2"/>
            <charset val="238"/>
          </rPr>
          <t>SZV_B:IdotartamKezdes</t>
        </r>
      </text>
    </comment>
    <comment ref="M16" authorId="0" shapeId="0">
      <text>
        <r>
          <rPr>
            <sz val="11"/>
            <rFont val="Calibri"/>
            <family val="2"/>
            <charset val="238"/>
          </rPr>
          <t>SZV_B:IdotartamBefejezes</t>
        </r>
      </text>
    </comment>
    <comment ref="N16" authorId="0" shapeId="0">
      <text>
        <r>
          <rPr>
            <sz val="11"/>
            <rFont val="Calibri"/>
            <family val="2"/>
            <charset val="238"/>
          </rPr>
          <t>SZV_B:NettoKoltsegUtem1</t>
        </r>
      </text>
    </comment>
    <comment ref="O16" authorId="0" shapeId="0">
      <text>
        <r>
          <rPr>
            <sz val="11"/>
            <rFont val="Calibri"/>
            <family val="2"/>
            <charset val="238"/>
          </rPr>
          <t>SZV_B:NettoKoltsegUtem2</t>
        </r>
      </text>
    </comment>
    <comment ref="P16" authorId="0" shapeId="0">
      <text>
        <r>
          <rPr>
            <sz val="11"/>
            <rFont val="Calibri"/>
            <family val="2"/>
            <charset val="238"/>
          </rPr>
          <t>SZV_B:EM_Melleklet2_KTG</t>
        </r>
      </text>
    </comment>
    <comment ref="R16" authorId="0" shapeId="0">
      <text>
        <r>
          <rPr>
            <sz val="11"/>
            <rFont val="Calibri"/>
            <family val="2"/>
            <charset val="238"/>
          </rPr>
          <t>SZV_B:HDUtem1</t>
        </r>
      </text>
    </comment>
    <comment ref="S16" authorId="0" shapeId="0">
      <text>
        <r>
          <rPr>
            <sz val="11"/>
            <rFont val="Calibri"/>
            <family val="2"/>
            <charset val="238"/>
          </rPr>
          <t>SZV_B:ECSUtem1</t>
        </r>
      </text>
    </comment>
    <comment ref="T16" authorId="0" shapeId="0">
      <text>
        <r>
          <rPr>
            <sz val="11"/>
            <rFont val="Calibri"/>
            <family val="2"/>
            <charset val="238"/>
          </rPr>
          <t>SZV_B:KFHUtem1</t>
        </r>
      </text>
    </comment>
    <comment ref="U16" authorId="0" shapeId="0">
      <text>
        <r>
          <rPr>
            <sz val="11"/>
            <rFont val="Calibri"/>
            <family val="2"/>
            <charset val="238"/>
          </rPr>
          <t>SZV_B:Egyeb_SajatUtem1</t>
        </r>
      </text>
    </comment>
    <comment ref="V16" authorId="0" shapeId="0">
      <text>
        <r>
          <rPr>
            <sz val="11"/>
            <rFont val="Calibri"/>
            <family val="2"/>
            <charset val="238"/>
          </rPr>
          <t>SZV_B:DijUtem1</t>
        </r>
      </text>
    </comment>
    <comment ref="W16" authorId="0" shapeId="0">
      <text>
        <r>
          <rPr>
            <sz val="11"/>
            <rFont val="Calibri"/>
            <family val="2"/>
            <charset val="238"/>
          </rPr>
          <t>SZV_B:EM_Melleklet1_Utem1</t>
        </r>
      </text>
    </comment>
    <comment ref="X16" authorId="0" shapeId="0">
      <text>
        <r>
          <rPr>
            <sz val="11"/>
            <rFont val="Calibri"/>
            <family val="2"/>
            <charset val="238"/>
          </rPr>
          <t>SZV_B:EgyebAllamiUtem1</t>
        </r>
      </text>
    </comment>
    <comment ref="Y16" authorId="0" shapeId="0">
      <text>
        <r>
          <rPr>
            <sz val="11"/>
            <rFont val="Calibri"/>
            <family val="2"/>
            <charset val="238"/>
          </rPr>
          <t>SZV_B:OnkormanyzatiUtem1</t>
        </r>
      </text>
    </comment>
    <comment ref="Z16" authorId="0" shapeId="0">
      <text>
        <r>
          <rPr>
            <sz val="11"/>
            <rFont val="Calibri"/>
            <family val="2"/>
            <charset val="238"/>
          </rPr>
          <t>SZV_B:EUUtem1</t>
        </r>
      </text>
    </comment>
    <comment ref="AA16" authorId="0" shapeId="0">
      <text>
        <r>
          <rPr>
            <sz val="11"/>
            <rFont val="Calibri"/>
            <family val="2"/>
            <charset val="238"/>
          </rPr>
          <t>SZV_B:EgyebUtem1</t>
        </r>
      </text>
    </comment>
    <comment ref="AB16" authorId="0" shapeId="0">
      <text>
        <r>
          <rPr>
            <sz val="11"/>
            <rFont val="Calibri"/>
            <family val="2"/>
            <charset val="238"/>
          </rPr>
          <t>SZV_B:HitelKotvenyUtem1</t>
        </r>
      </text>
    </comment>
    <comment ref="AC16" authorId="0" shapeId="0">
      <text>
        <r>
          <rPr>
            <sz val="11"/>
            <rFont val="Calibri"/>
            <family val="2"/>
            <charset val="238"/>
          </rPr>
          <t>SZV_B:OsszesenUtem1</t>
        </r>
      </text>
    </comment>
    <comment ref="AF16" authorId="0" shapeId="0">
      <text>
        <r>
          <rPr>
            <sz val="11"/>
            <rFont val="Calibri"/>
            <family val="2"/>
            <charset val="238"/>
          </rPr>
          <t>SZV_B:HDUtem2</t>
        </r>
      </text>
    </comment>
    <comment ref="AG16" authorId="0" shapeId="0">
      <text>
        <r>
          <rPr>
            <sz val="11"/>
            <rFont val="Calibri"/>
            <family val="2"/>
            <charset val="238"/>
          </rPr>
          <t>SZV_B:ECSUtem2</t>
        </r>
      </text>
    </comment>
    <comment ref="AH16" authorId="0" shapeId="0">
      <text>
        <r>
          <rPr>
            <sz val="11"/>
            <rFont val="Calibri"/>
            <family val="2"/>
            <charset val="238"/>
          </rPr>
          <t>SZV_B:KFHUtem2</t>
        </r>
      </text>
    </comment>
    <comment ref="AI16" authorId="0" shapeId="0">
      <text>
        <r>
          <rPr>
            <sz val="11"/>
            <rFont val="Calibri"/>
            <family val="2"/>
            <charset val="238"/>
          </rPr>
          <t>SZV_B:Egyeb_SajatUtem2</t>
        </r>
      </text>
    </comment>
    <comment ref="AJ16" authorId="0" shapeId="0">
      <text>
        <r>
          <rPr>
            <sz val="11"/>
            <rFont val="Calibri"/>
            <family val="2"/>
            <charset val="238"/>
          </rPr>
          <t>SZV_B:DijUtem2</t>
        </r>
      </text>
    </comment>
    <comment ref="AK16" authorId="0" shapeId="0">
      <text>
        <r>
          <rPr>
            <sz val="11"/>
            <rFont val="Calibri"/>
            <family val="2"/>
            <charset val="238"/>
          </rPr>
          <t>SZV_B:EM_Melleklet1_Utem2</t>
        </r>
      </text>
    </comment>
    <comment ref="AL16" authorId="0" shapeId="0">
      <text>
        <r>
          <rPr>
            <sz val="11"/>
            <rFont val="Calibri"/>
            <family val="2"/>
            <charset val="238"/>
          </rPr>
          <t>SZV_B:EgyebAllamiUtem2</t>
        </r>
      </text>
    </comment>
    <comment ref="AM16" authorId="0" shapeId="0">
      <text>
        <r>
          <rPr>
            <sz val="11"/>
            <rFont val="Calibri"/>
            <family val="2"/>
            <charset val="238"/>
          </rPr>
          <t>SZV_B:OnkormanyzatiUtem2</t>
        </r>
      </text>
    </comment>
    <comment ref="AN16" authorId="0" shapeId="0">
      <text>
        <r>
          <rPr>
            <sz val="11"/>
            <rFont val="Calibri"/>
            <family val="2"/>
            <charset val="238"/>
          </rPr>
          <t>SZV_B:EUUtem2</t>
        </r>
      </text>
    </comment>
    <comment ref="AO16" authorId="0" shapeId="0">
      <text>
        <r>
          <rPr>
            <sz val="11"/>
            <rFont val="Calibri"/>
            <family val="2"/>
            <charset val="238"/>
          </rPr>
          <t>SZV_B:EgyebUtem2</t>
        </r>
      </text>
    </comment>
    <comment ref="AP16" authorId="0" shapeId="0">
      <text>
        <r>
          <rPr>
            <sz val="11"/>
            <rFont val="Calibri"/>
            <family val="2"/>
            <charset val="238"/>
          </rPr>
          <t>SZV_B:HitelKotvenyUtem2</t>
        </r>
      </text>
    </comment>
    <comment ref="AQ16" authorId="0" shapeId="0">
      <text>
        <r>
          <rPr>
            <sz val="11"/>
            <rFont val="Calibri"/>
            <family val="2"/>
            <charset val="238"/>
          </rPr>
          <t>SZV_B:OsszesenUtem2</t>
        </r>
      </text>
    </comment>
    <comment ref="AR16" authorId="0" shapeId="0">
      <text>
        <r>
          <rPr>
            <sz val="11"/>
            <rFont val="Calibri"/>
            <family val="2"/>
            <charset val="238"/>
          </rPr>
          <t>SZV_B:ForrashianyUtem2</t>
        </r>
      </text>
    </comment>
    <comment ref="AU16" authorId="0" shapeId="0">
      <text>
        <r>
          <rPr>
            <sz val="11"/>
            <rFont val="Calibri"/>
            <family val="2"/>
            <charset val="238"/>
          </rPr>
          <t>SZV_B:Indokolas</t>
        </r>
      </text>
    </comment>
    <comment ref="AV16" authorId="0" shapeId="0">
      <text>
        <r>
          <rPr>
            <sz val="11"/>
            <rFont val="Calibri"/>
            <family val="2"/>
            <charset val="238"/>
          </rPr>
          <t>SZV_B:Megjegyzes</t>
        </r>
      </text>
    </comment>
    <comment ref="AW16" authorId="0" shapeId="0">
      <text>
        <r>
          <rPr>
            <sz val="11"/>
            <rFont val="Calibri"/>
            <family val="2"/>
            <charset val="238"/>
          </rPr>
          <t>SZV_B:FeladatSorszam</t>
        </r>
      </text>
    </comment>
    <comment ref="AY16" authorId="0" shapeId="0">
      <text>
        <r>
          <rPr>
            <sz val="11"/>
            <rFont val="Calibri"/>
            <family val="2"/>
            <charset val="238"/>
          </rPr>
          <t>SZV_B:ISA</t>
        </r>
      </text>
    </comment>
    <comment ref="B17" authorId="0" shapeId="0">
      <text>
        <r>
          <rPr>
            <sz val="11"/>
            <rFont val="Calibri"/>
            <family val="2"/>
            <charset val="238"/>
          </rPr>
          <t>SZV_B:FontossagiSorrent</t>
        </r>
      </text>
    </comment>
    <comment ref="C17" authorId="0" shapeId="0">
      <text>
        <r>
          <rPr>
            <sz val="11"/>
            <rFont val="Calibri"/>
            <family val="2"/>
            <charset val="238"/>
          </rPr>
          <t>SZV_B:FeladatKategoria</t>
        </r>
      </text>
    </comment>
    <comment ref="D17" authorId="0" shapeId="0">
      <text>
        <r>
          <rPr>
            <sz val="11"/>
            <rFont val="Calibri"/>
            <family val="2"/>
            <charset val="238"/>
          </rPr>
          <t>SZV_B:FeladatMegnevezes</t>
        </r>
      </text>
    </comment>
    <comment ref="E17" authorId="0" shapeId="0">
      <text>
        <r>
          <rPr>
            <sz val="11"/>
            <rFont val="Calibri"/>
            <family val="2"/>
            <charset val="238"/>
          </rPr>
          <t>SZV_B:ElviEngedelySzam</t>
        </r>
      </text>
    </comment>
    <comment ref="F17" authorId="0" shapeId="0">
      <text>
        <r>
          <rPr>
            <sz val="11"/>
            <rFont val="Calibri"/>
            <family val="2"/>
            <charset val="238"/>
          </rPr>
          <t>SZV_B:VKR_Kod</t>
        </r>
      </text>
    </comment>
    <comment ref="G17" authorId="0" shapeId="0">
      <text>
        <r>
          <rPr>
            <sz val="11"/>
            <rFont val="Calibri"/>
            <family val="2"/>
            <charset val="238"/>
          </rPr>
          <t>SZV_B:VKR_Nev</t>
        </r>
      </text>
    </comment>
    <comment ref="H17" authorId="0" shapeId="0">
      <text>
        <r>
          <rPr>
            <sz val="11"/>
            <rFont val="Calibri"/>
            <family val="2"/>
            <charset val="238"/>
          </rPr>
          <t>SZV_B:FeladatAzonosito</t>
        </r>
      </text>
    </comment>
    <comment ref="I17" authorId="0" shapeId="0">
      <text>
        <r>
          <rPr>
            <sz val="11"/>
            <rFont val="Calibri"/>
            <family val="2"/>
            <charset val="238"/>
          </rPr>
          <t>SZV_B:EllatasiTerulet</t>
        </r>
      </text>
    </comment>
    <comment ref="J17" authorId="0" shapeId="0">
      <text>
        <r>
          <rPr>
            <sz val="11"/>
            <rFont val="Calibri"/>
            <family val="2"/>
            <charset val="238"/>
          </rPr>
          <t>SZV_B:EllatasertFelelos</t>
        </r>
      </text>
    </comment>
    <comment ref="K17" authorId="0" shapeId="0">
      <text>
        <r>
          <rPr>
            <sz val="11"/>
            <rFont val="Calibri"/>
            <family val="2"/>
            <charset val="238"/>
          </rPr>
          <t>SZV_B:TervezettNettoKoltseg</t>
        </r>
      </text>
    </comment>
    <comment ref="L17" authorId="0" shapeId="0">
      <text>
        <r>
          <rPr>
            <sz val="11"/>
            <rFont val="Calibri"/>
            <family val="2"/>
            <charset val="238"/>
          </rPr>
          <t>SZV_B:IdotartamKezdes</t>
        </r>
      </text>
    </comment>
    <comment ref="M17" authorId="0" shapeId="0">
      <text>
        <r>
          <rPr>
            <sz val="11"/>
            <rFont val="Calibri"/>
            <family val="2"/>
            <charset val="238"/>
          </rPr>
          <t>SZV_B:IdotartamBefejezes</t>
        </r>
      </text>
    </comment>
    <comment ref="N17" authorId="0" shapeId="0">
      <text>
        <r>
          <rPr>
            <sz val="11"/>
            <rFont val="Calibri"/>
            <family val="2"/>
            <charset val="238"/>
          </rPr>
          <t>SZV_B:NettoKoltsegUtem1</t>
        </r>
      </text>
    </comment>
    <comment ref="O17" authorId="0" shapeId="0">
      <text>
        <r>
          <rPr>
            <sz val="11"/>
            <rFont val="Calibri"/>
            <family val="2"/>
            <charset val="238"/>
          </rPr>
          <t>SZV_B:NettoKoltsegUtem2</t>
        </r>
      </text>
    </comment>
    <comment ref="P17" authorId="0" shapeId="0">
      <text>
        <r>
          <rPr>
            <sz val="11"/>
            <rFont val="Calibri"/>
            <family val="2"/>
            <charset val="238"/>
          </rPr>
          <t>SZV_B:EM_Melleklet2_KTG</t>
        </r>
      </text>
    </comment>
    <comment ref="R17" authorId="0" shapeId="0">
      <text>
        <r>
          <rPr>
            <sz val="11"/>
            <rFont val="Calibri"/>
            <family val="2"/>
            <charset val="238"/>
          </rPr>
          <t>SZV_B:HDUtem1</t>
        </r>
      </text>
    </comment>
    <comment ref="S17" authorId="0" shapeId="0">
      <text>
        <r>
          <rPr>
            <sz val="11"/>
            <rFont val="Calibri"/>
            <family val="2"/>
            <charset val="238"/>
          </rPr>
          <t>SZV_B:ECSUtem1</t>
        </r>
      </text>
    </comment>
    <comment ref="T17" authorId="0" shapeId="0">
      <text>
        <r>
          <rPr>
            <sz val="11"/>
            <rFont val="Calibri"/>
            <family val="2"/>
            <charset val="238"/>
          </rPr>
          <t>SZV_B:KFHUtem1</t>
        </r>
      </text>
    </comment>
    <comment ref="U17" authorId="0" shapeId="0">
      <text>
        <r>
          <rPr>
            <sz val="11"/>
            <rFont val="Calibri"/>
            <family val="2"/>
            <charset val="238"/>
          </rPr>
          <t>SZV_B:Egyeb_SajatUtem1</t>
        </r>
      </text>
    </comment>
    <comment ref="V17" authorId="0" shapeId="0">
      <text>
        <r>
          <rPr>
            <sz val="11"/>
            <rFont val="Calibri"/>
            <family val="2"/>
            <charset val="238"/>
          </rPr>
          <t>SZV_B:DijUtem1</t>
        </r>
      </text>
    </comment>
    <comment ref="W17" authorId="0" shapeId="0">
      <text>
        <r>
          <rPr>
            <sz val="11"/>
            <rFont val="Calibri"/>
            <family val="2"/>
            <charset val="238"/>
          </rPr>
          <t>SZV_B:EM_Melleklet1_Utem1</t>
        </r>
      </text>
    </comment>
    <comment ref="X17" authorId="0" shapeId="0">
      <text>
        <r>
          <rPr>
            <sz val="11"/>
            <rFont val="Calibri"/>
            <family val="2"/>
            <charset val="238"/>
          </rPr>
          <t>SZV_B:EgyebAllamiUtem1</t>
        </r>
      </text>
    </comment>
    <comment ref="Y17" authorId="0" shapeId="0">
      <text>
        <r>
          <rPr>
            <sz val="11"/>
            <rFont val="Calibri"/>
            <family val="2"/>
            <charset val="238"/>
          </rPr>
          <t>SZV_B:OnkormanyzatiUtem1</t>
        </r>
      </text>
    </comment>
    <comment ref="Z17" authorId="0" shapeId="0">
      <text>
        <r>
          <rPr>
            <sz val="11"/>
            <rFont val="Calibri"/>
            <family val="2"/>
            <charset val="238"/>
          </rPr>
          <t>SZV_B:EUUtem1</t>
        </r>
      </text>
    </comment>
    <comment ref="AA17" authorId="0" shapeId="0">
      <text>
        <r>
          <rPr>
            <sz val="11"/>
            <rFont val="Calibri"/>
            <family val="2"/>
            <charset val="238"/>
          </rPr>
          <t>SZV_B:EgyebUtem1</t>
        </r>
      </text>
    </comment>
    <comment ref="AB17" authorId="0" shapeId="0">
      <text>
        <r>
          <rPr>
            <sz val="11"/>
            <rFont val="Calibri"/>
            <family val="2"/>
            <charset val="238"/>
          </rPr>
          <t>SZV_B:HitelKotvenyUtem1</t>
        </r>
      </text>
    </comment>
    <comment ref="AC17" authorId="0" shapeId="0">
      <text>
        <r>
          <rPr>
            <sz val="11"/>
            <rFont val="Calibri"/>
            <family val="2"/>
            <charset val="238"/>
          </rPr>
          <t>SZV_B:OsszesenUtem1</t>
        </r>
      </text>
    </comment>
    <comment ref="AF17" authorId="0" shapeId="0">
      <text>
        <r>
          <rPr>
            <sz val="11"/>
            <rFont val="Calibri"/>
            <family val="2"/>
            <charset val="238"/>
          </rPr>
          <t>SZV_B:HDUtem2</t>
        </r>
      </text>
    </comment>
    <comment ref="AG17" authorId="0" shapeId="0">
      <text>
        <r>
          <rPr>
            <sz val="11"/>
            <rFont val="Calibri"/>
            <family val="2"/>
            <charset val="238"/>
          </rPr>
          <t>SZV_B:ECSUtem2</t>
        </r>
      </text>
    </comment>
    <comment ref="AH17" authorId="0" shapeId="0">
      <text>
        <r>
          <rPr>
            <sz val="11"/>
            <rFont val="Calibri"/>
            <family val="2"/>
            <charset val="238"/>
          </rPr>
          <t>SZV_B:KFHUtem2</t>
        </r>
      </text>
    </comment>
    <comment ref="AI17" authorId="0" shapeId="0">
      <text>
        <r>
          <rPr>
            <sz val="11"/>
            <rFont val="Calibri"/>
            <family val="2"/>
            <charset val="238"/>
          </rPr>
          <t>SZV_B:Egyeb_SajatUtem2</t>
        </r>
      </text>
    </comment>
    <comment ref="AJ17" authorId="0" shapeId="0">
      <text>
        <r>
          <rPr>
            <sz val="11"/>
            <rFont val="Calibri"/>
            <family val="2"/>
            <charset val="238"/>
          </rPr>
          <t>SZV_B:DijUtem2</t>
        </r>
      </text>
    </comment>
    <comment ref="AK17" authorId="0" shapeId="0">
      <text>
        <r>
          <rPr>
            <sz val="11"/>
            <rFont val="Calibri"/>
            <family val="2"/>
            <charset val="238"/>
          </rPr>
          <t>SZV_B:EM_Melleklet1_Utem2</t>
        </r>
      </text>
    </comment>
    <comment ref="AL17" authorId="0" shapeId="0">
      <text>
        <r>
          <rPr>
            <sz val="11"/>
            <rFont val="Calibri"/>
            <family val="2"/>
            <charset val="238"/>
          </rPr>
          <t>SZV_B:EgyebAllamiUtem2</t>
        </r>
      </text>
    </comment>
    <comment ref="AM17" authorId="0" shapeId="0">
      <text>
        <r>
          <rPr>
            <sz val="11"/>
            <rFont val="Calibri"/>
            <family val="2"/>
            <charset val="238"/>
          </rPr>
          <t>SZV_B:OnkormanyzatiUtem2</t>
        </r>
      </text>
    </comment>
    <comment ref="AN17" authorId="0" shapeId="0">
      <text>
        <r>
          <rPr>
            <sz val="11"/>
            <rFont val="Calibri"/>
            <family val="2"/>
            <charset val="238"/>
          </rPr>
          <t>SZV_B:EUUtem2</t>
        </r>
      </text>
    </comment>
    <comment ref="AO17" authorId="0" shapeId="0">
      <text>
        <r>
          <rPr>
            <sz val="11"/>
            <rFont val="Calibri"/>
            <family val="2"/>
            <charset val="238"/>
          </rPr>
          <t>SZV_B:EgyebUtem2</t>
        </r>
      </text>
    </comment>
    <comment ref="AP17" authorId="0" shapeId="0">
      <text>
        <r>
          <rPr>
            <sz val="11"/>
            <rFont val="Calibri"/>
            <family val="2"/>
            <charset val="238"/>
          </rPr>
          <t>SZV_B:HitelKotvenyUtem2</t>
        </r>
      </text>
    </comment>
    <comment ref="AQ17" authorId="0" shapeId="0">
      <text>
        <r>
          <rPr>
            <sz val="11"/>
            <rFont val="Calibri"/>
            <family val="2"/>
            <charset val="238"/>
          </rPr>
          <t>SZV_B:OsszesenUtem2</t>
        </r>
      </text>
    </comment>
    <comment ref="AR17" authorId="0" shapeId="0">
      <text>
        <r>
          <rPr>
            <sz val="11"/>
            <rFont val="Calibri"/>
            <family val="2"/>
            <charset val="238"/>
          </rPr>
          <t>SZV_B:ForrashianyUtem2</t>
        </r>
      </text>
    </comment>
    <comment ref="AU17" authorId="0" shapeId="0">
      <text>
        <r>
          <rPr>
            <sz val="11"/>
            <rFont val="Calibri"/>
            <family val="2"/>
            <charset val="238"/>
          </rPr>
          <t>SZV_B:Indokolas</t>
        </r>
      </text>
    </comment>
    <comment ref="AV17" authorId="0" shapeId="0">
      <text>
        <r>
          <rPr>
            <sz val="11"/>
            <rFont val="Calibri"/>
            <family val="2"/>
            <charset val="238"/>
          </rPr>
          <t>SZV_B:Megjegyzes</t>
        </r>
      </text>
    </comment>
    <comment ref="AW17" authorId="0" shapeId="0">
      <text>
        <r>
          <rPr>
            <sz val="11"/>
            <rFont val="Calibri"/>
            <family val="2"/>
            <charset val="238"/>
          </rPr>
          <t>SZV_B:FeladatSorszam</t>
        </r>
      </text>
    </comment>
    <comment ref="AY17" authorId="0" shapeId="0">
      <text>
        <r>
          <rPr>
            <sz val="11"/>
            <rFont val="Calibri"/>
            <family val="2"/>
            <charset val="238"/>
          </rPr>
          <t>SZV_B:ISA</t>
        </r>
      </text>
    </comment>
    <comment ref="B18" authorId="0" shapeId="0">
      <text>
        <r>
          <rPr>
            <sz val="11"/>
            <rFont val="Calibri"/>
            <family val="2"/>
            <charset val="238"/>
          </rPr>
          <t>SZV_B:FontossagiSorrent</t>
        </r>
      </text>
    </comment>
    <comment ref="C18" authorId="0" shapeId="0">
      <text>
        <r>
          <rPr>
            <sz val="11"/>
            <rFont val="Calibri"/>
            <family val="2"/>
            <charset val="238"/>
          </rPr>
          <t>SZV_B:FeladatKategoria</t>
        </r>
      </text>
    </comment>
    <comment ref="D18" authorId="0" shapeId="0">
      <text>
        <r>
          <rPr>
            <sz val="11"/>
            <rFont val="Calibri"/>
            <family val="2"/>
            <charset val="238"/>
          </rPr>
          <t>SZV_B:FeladatMegnevezes</t>
        </r>
      </text>
    </comment>
    <comment ref="E18" authorId="0" shapeId="0">
      <text>
        <r>
          <rPr>
            <sz val="11"/>
            <rFont val="Calibri"/>
            <family val="2"/>
            <charset val="238"/>
          </rPr>
          <t>SZV_B:ElviEngedelySzam</t>
        </r>
      </text>
    </comment>
    <comment ref="F18" authorId="0" shapeId="0">
      <text>
        <r>
          <rPr>
            <sz val="11"/>
            <rFont val="Calibri"/>
            <family val="2"/>
            <charset val="238"/>
          </rPr>
          <t>SZV_B:VKR_Kod</t>
        </r>
      </text>
    </comment>
    <comment ref="G18" authorId="0" shapeId="0">
      <text>
        <r>
          <rPr>
            <sz val="11"/>
            <rFont val="Calibri"/>
            <family val="2"/>
            <charset val="238"/>
          </rPr>
          <t>SZV_B:VKR_Nev</t>
        </r>
      </text>
    </comment>
    <comment ref="H18" authorId="0" shapeId="0">
      <text>
        <r>
          <rPr>
            <sz val="11"/>
            <rFont val="Calibri"/>
            <family val="2"/>
            <charset val="238"/>
          </rPr>
          <t>SZV_B:FeladatAzonosito</t>
        </r>
      </text>
    </comment>
    <comment ref="I18" authorId="0" shapeId="0">
      <text>
        <r>
          <rPr>
            <sz val="11"/>
            <rFont val="Calibri"/>
            <family val="2"/>
            <charset val="238"/>
          </rPr>
          <t>SZV_B:EllatasiTerulet</t>
        </r>
      </text>
    </comment>
    <comment ref="J18" authorId="0" shapeId="0">
      <text>
        <r>
          <rPr>
            <sz val="11"/>
            <rFont val="Calibri"/>
            <family val="2"/>
            <charset val="238"/>
          </rPr>
          <t>SZV_B:EllatasertFelelos</t>
        </r>
      </text>
    </comment>
    <comment ref="K18" authorId="0" shapeId="0">
      <text>
        <r>
          <rPr>
            <sz val="11"/>
            <rFont val="Calibri"/>
            <family val="2"/>
            <charset val="238"/>
          </rPr>
          <t>SZV_B:TervezettNettoKoltseg</t>
        </r>
      </text>
    </comment>
    <comment ref="L18" authorId="0" shapeId="0">
      <text>
        <r>
          <rPr>
            <sz val="11"/>
            <rFont val="Calibri"/>
            <family val="2"/>
            <charset val="238"/>
          </rPr>
          <t>SZV_B:IdotartamKezdes</t>
        </r>
      </text>
    </comment>
    <comment ref="M18" authorId="0" shapeId="0">
      <text>
        <r>
          <rPr>
            <sz val="11"/>
            <rFont val="Calibri"/>
            <family val="2"/>
            <charset val="238"/>
          </rPr>
          <t>SZV_B:IdotartamBefejezes</t>
        </r>
      </text>
    </comment>
    <comment ref="N18" authorId="0" shapeId="0">
      <text>
        <r>
          <rPr>
            <sz val="11"/>
            <rFont val="Calibri"/>
            <family val="2"/>
            <charset val="238"/>
          </rPr>
          <t>SZV_B:NettoKoltsegUtem1</t>
        </r>
      </text>
    </comment>
    <comment ref="O18" authorId="0" shapeId="0">
      <text>
        <r>
          <rPr>
            <sz val="11"/>
            <rFont val="Calibri"/>
            <family val="2"/>
            <charset val="238"/>
          </rPr>
          <t>SZV_B:NettoKoltsegUtem2</t>
        </r>
      </text>
    </comment>
    <comment ref="P18" authorId="0" shapeId="0">
      <text>
        <r>
          <rPr>
            <sz val="11"/>
            <rFont val="Calibri"/>
            <family val="2"/>
            <charset val="238"/>
          </rPr>
          <t>SZV_B:EM_Melleklet2_KTG</t>
        </r>
      </text>
    </comment>
    <comment ref="R18" authorId="0" shapeId="0">
      <text>
        <r>
          <rPr>
            <sz val="11"/>
            <rFont val="Calibri"/>
            <family val="2"/>
            <charset val="238"/>
          </rPr>
          <t>SZV_B:HDUtem1</t>
        </r>
      </text>
    </comment>
    <comment ref="S18" authorId="0" shapeId="0">
      <text>
        <r>
          <rPr>
            <sz val="11"/>
            <rFont val="Calibri"/>
            <family val="2"/>
            <charset val="238"/>
          </rPr>
          <t>SZV_B:ECSUtem1</t>
        </r>
      </text>
    </comment>
    <comment ref="T18" authorId="0" shapeId="0">
      <text>
        <r>
          <rPr>
            <sz val="11"/>
            <rFont val="Calibri"/>
            <family val="2"/>
            <charset val="238"/>
          </rPr>
          <t>SZV_B:KFHUtem1</t>
        </r>
      </text>
    </comment>
    <comment ref="U18" authorId="0" shapeId="0">
      <text>
        <r>
          <rPr>
            <sz val="11"/>
            <rFont val="Calibri"/>
            <family val="2"/>
            <charset val="238"/>
          </rPr>
          <t>SZV_B:Egyeb_SajatUtem1</t>
        </r>
      </text>
    </comment>
    <comment ref="V18" authorId="0" shapeId="0">
      <text>
        <r>
          <rPr>
            <sz val="11"/>
            <rFont val="Calibri"/>
            <family val="2"/>
            <charset val="238"/>
          </rPr>
          <t>SZV_B:DijUtem1</t>
        </r>
      </text>
    </comment>
    <comment ref="W18" authorId="0" shapeId="0">
      <text>
        <r>
          <rPr>
            <sz val="11"/>
            <rFont val="Calibri"/>
            <family val="2"/>
            <charset val="238"/>
          </rPr>
          <t>SZV_B:EM_Melleklet1_Utem1</t>
        </r>
      </text>
    </comment>
    <comment ref="X18" authorId="0" shapeId="0">
      <text>
        <r>
          <rPr>
            <sz val="11"/>
            <rFont val="Calibri"/>
            <family val="2"/>
            <charset val="238"/>
          </rPr>
          <t>SZV_B:EgyebAllamiUtem1</t>
        </r>
      </text>
    </comment>
    <comment ref="Y18" authorId="0" shapeId="0">
      <text>
        <r>
          <rPr>
            <sz val="11"/>
            <rFont val="Calibri"/>
            <family val="2"/>
            <charset val="238"/>
          </rPr>
          <t>SZV_B:OnkormanyzatiUtem1</t>
        </r>
      </text>
    </comment>
    <comment ref="Z18" authorId="0" shapeId="0">
      <text>
        <r>
          <rPr>
            <sz val="11"/>
            <rFont val="Calibri"/>
            <family val="2"/>
            <charset val="238"/>
          </rPr>
          <t>SZV_B:EUUtem1</t>
        </r>
      </text>
    </comment>
    <comment ref="AA18" authorId="0" shapeId="0">
      <text>
        <r>
          <rPr>
            <sz val="11"/>
            <rFont val="Calibri"/>
            <family val="2"/>
            <charset val="238"/>
          </rPr>
          <t>SZV_B:EgyebUtem1</t>
        </r>
      </text>
    </comment>
    <comment ref="AB18" authorId="0" shapeId="0">
      <text>
        <r>
          <rPr>
            <sz val="11"/>
            <rFont val="Calibri"/>
            <family val="2"/>
            <charset val="238"/>
          </rPr>
          <t>SZV_B:HitelKotvenyUtem1</t>
        </r>
      </text>
    </comment>
    <comment ref="AC18" authorId="0" shapeId="0">
      <text>
        <r>
          <rPr>
            <sz val="11"/>
            <rFont val="Calibri"/>
            <family val="2"/>
            <charset val="238"/>
          </rPr>
          <t>SZV_B:OsszesenUtem1</t>
        </r>
      </text>
    </comment>
    <comment ref="AF18" authorId="0" shapeId="0">
      <text>
        <r>
          <rPr>
            <sz val="11"/>
            <rFont val="Calibri"/>
            <family val="2"/>
            <charset val="238"/>
          </rPr>
          <t>SZV_B:HDUtem2</t>
        </r>
      </text>
    </comment>
    <comment ref="AG18" authorId="0" shapeId="0">
      <text>
        <r>
          <rPr>
            <sz val="11"/>
            <rFont val="Calibri"/>
            <family val="2"/>
            <charset val="238"/>
          </rPr>
          <t>SZV_B:ECSUtem2</t>
        </r>
      </text>
    </comment>
    <comment ref="AH18" authorId="0" shapeId="0">
      <text>
        <r>
          <rPr>
            <sz val="11"/>
            <rFont val="Calibri"/>
            <family val="2"/>
            <charset val="238"/>
          </rPr>
          <t>SZV_B:KFHUtem2</t>
        </r>
      </text>
    </comment>
    <comment ref="AI18" authorId="0" shapeId="0">
      <text>
        <r>
          <rPr>
            <sz val="11"/>
            <rFont val="Calibri"/>
            <family val="2"/>
            <charset val="238"/>
          </rPr>
          <t>SZV_B:Egyeb_SajatUtem2</t>
        </r>
      </text>
    </comment>
    <comment ref="AJ18" authorId="0" shapeId="0">
      <text>
        <r>
          <rPr>
            <sz val="11"/>
            <rFont val="Calibri"/>
            <family val="2"/>
            <charset val="238"/>
          </rPr>
          <t>SZV_B:DijUtem2</t>
        </r>
      </text>
    </comment>
    <comment ref="AK18" authorId="0" shapeId="0">
      <text>
        <r>
          <rPr>
            <sz val="11"/>
            <rFont val="Calibri"/>
            <family val="2"/>
            <charset val="238"/>
          </rPr>
          <t>SZV_B:EM_Melleklet1_Utem2</t>
        </r>
      </text>
    </comment>
    <comment ref="AL18" authorId="0" shapeId="0">
      <text>
        <r>
          <rPr>
            <sz val="11"/>
            <rFont val="Calibri"/>
            <family val="2"/>
            <charset val="238"/>
          </rPr>
          <t>SZV_B:EgyebAllamiUtem2</t>
        </r>
      </text>
    </comment>
    <comment ref="AM18" authorId="0" shapeId="0">
      <text>
        <r>
          <rPr>
            <sz val="11"/>
            <rFont val="Calibri"/>
            <family val="2"/>
            <charset val="238"/>
          </rPr>
          <t>SZV_B:OnkormanyzatiUtem2</t>
        </r>
      </text>
    </comment>
    <comment ref="AN18" authorId="0" shapeId="0">
      <text>
        <r>
          <rPr>
            <sz val="11"/>
            <rFont val="Calibri"/>
            <family val="2"/>
            <charset val="238"/>
          </rPr>
          <t>SZV_B:EUUtem2</t>
        </r>
      </text>
    </comment>
    <comment ref="AO18" authorId="0" shapeId="0">
      <text>
        <r>
          <rPr>
            <sz val="11"/>
            <rFont val="Calibri"/>
            <family val="2"/>
            <charset val="238"/>
          </rPr>
          <t>SZV_B:EgyebUtem2</t>
        </r>
      </text>
    </comment>
    <comment ref="AP18" authorId="0" shapeId="0">
      <text>
        <r>
          <rPr>
            <sz val="11"/>
            <rFont val="Calibri"/>
            <family val="2"/>
            <charset val="238"/>
          </rPr>
          <t>SZV_B:HitelKotvenyUtem2</t>
        </r>
      </text>
    </comment>
    <comment ref="AQ18" authorId="0" shapeId="0">
      <text>
        <r>
          <rPr>
            <sz val="11"/>
            <rFont val="Calibri"/>
            <family val="2"/>
            <charset val="238"/>
          </rPr>
          <t>SZV_B:OsszesenUtem2</t>
        </r>
      </text>
    </comment>
    <comment ref="AR18" authorId="0" shapeId="0">
      <text>
        <r>
          <rPr>
            <sz val="11"/>
            <rFont val="Calibri"/>
            <family val="2"/>
            <charset val="238"/>
          </rPr>
          <t>SZV_B:ForrashianyUtem2</t>
        </r>
      </text>
    </comment>
    <comment ref="AU18" authorId="0" shapeId="0">
      <text>
        <r>
          <rPr>
            <sz val="11"/>
            <rFont val="Calibri"/>
            <family val="2"/>
            <charset val="238"/>
          </rPr>
          <t>SZV_B:Indokolas</t>
        </r>
      </text>
    </comment>
    <comment ref="AV18" authorId="0" shapeId="0">
      <text>
        <r>
          <rPr>
            <sz val="11"/>
            <rFont val="Calibri"/>
            <family val="2"/>
            <charset val="238"/>
          </rPr>
          <t>SZV_B:Megjegyzes</t>
        </r>
      </text>
    </comment>
    <comment ref="AW18" authorId="0" shapeId="0">
      <text>
        <r>
          <rPr>
            <sz val="11"/>
            <rFont val="Calibri"/>
            <family val="2"/>
            <charset val="238"/>
          </rPr>
          <t>SZV_B:FeladatSorszam</t>
        </r>
      </text>
    </comment>
    <comment ref="AY18" authorId="0" shapeId="0">
      <text>
        <r>
          <rPr>
            <sz val="11"/>
            <rFont val="Calibri"/>
            <family val="2"/>
            <charset val="238"/>
          </rPr>
          <t>SZV_B:ISA</t>
        </r>
      </text>
    </comment>
    <comment ref="B20" authorId="0" shapeId="0">
      <text>
        <r>
          <rPr>
            <sz val="11"/>
            <rFont val="Calibri"/>
            <family val="2"/>
            <charset val="238"/>
          </rPr>
          <t>SZV_B:FontossagiSorrent</t>
        </r>
      </text>
    </comment>
    <comment ref="C20" authorId="0" shapeId="0">
      <text>
        <r>
          <rPr>
            <sz val="11"/>
            <rFont val="Calibri"/>
            <family val="2"/>
            <charset val="238"/>
          </rPr>
          <t>SZV_B:FeladatKategoria</t>
        </r>
      </text>
    </comment>
    <comment ref="D20" authorId="0" shapeId="0">
      <text>
        <r>
          <rPr>
            <sz val="11"/>
            <rFont val="Calibri"/>
            <family val="2"/>
            <charset val="238"/>
          </rPr>
          <t>SZV_B:FeladatMegnevezes</t>
        </r>
      </text>
    </comment>
    <comment ref="E20" authorId="0" shapeId="0">
      <text>
        <r>
          <rPr>
            <sz val="11"/>
            <rFont val="Calibri"/>
            <family val="2"/>
            <charset val="238"/>
          </rPr>
          <t>SZV_B:ElviEngedelySzam</t>
        </r>
      </text>
    </comment>
    <comment ref="F20" authorId="0" shapeId="0">
      <text>
        <r>
          <rPr>
            <sz val="11"/>
            <rFont val="Calibri"/>
            <family val="2"/>
            <charset val="238"/>
          </rPr>
          <t>SZV_B:VKR_Kod</t>
        </r>
      </text>
    </comment>
    <comment ref="G20" authorId="0" shapeId="0">
      <text>
        <r>
          <rPr>
            <sz val="11"/>
            <rFont val="Calibri"/>
            <family val="2"/>
            <charset val="238"/>
          </rPr>
          <t>SZV_B:VKR_Nev</t>
        </r>
      </text>
    </comment>
    <comment ref="H20" authorId="0" shapeId="0">
      <text>
        <r>
          <rPr>
            <sz val="11"/>
            <rFont val="Calibri"/>
            <family val="2"/>
            <charset val="238"/>
          </rPr>
          <t>SZV_B:FeladatAzonosito</t>
        </r>
      </text>
    </comment>
    <comment ref="I20" authorId="0" shapeId="0">
      <text>
        <r>
          <rPr>
            <sz val="11"/>
            <rFont val="Calibri"/>
            <family val="2"/>
            <charset val="238"/>
          </rPr>
          <t>SZV_B:EllatasiTerulet</t>
        </r>
      </text>
    </comment>
    <comment ref="J20" authorId="0" shapeId="0">
      <text>
        <r>
          <rPr>
            <sz val="11"/>
            <rFont val="Calibri"/>
            <family val="2"/>
            <charset val="238"/>
          </rPr>
          <t>SZV_B:EllatasertFelelos</t>
        </r>
      </text>
    </comment>
    <comment ref="K20" authorId="0" shapeId="0">
      <text>
        <r>
          <rPr>
            <sz val="11"/>
            <rFont val="Calibri"/>
            <family val="2"/>
            <charset val="238"/>
          </rPr>
          <t>SZV_B:TervezettNettoKoltseg</t>
        </r>
      </text>
    </comment>
    <comment ref="L20" authorId="0" shapeId="0">
      <text>
        <r>
          <rPr>
            <sz val="11"/>
            <rFont val="Calibri"/>
            <family val="2"/>
            <charset val="238"/>
          </rPr>
          <t>SZV_B:IdotartamKezdes</t>
        </r>
      </text>
    </comment>
    <comment ref="M20" authorId="0" shapeId="0">
      <text>
        <r>
          <rPr>
            <sz val="11"/>
            <rFont val="Calibri"/>
            <family val="2"/>
            <charset val="238"/>
          </rPr>
          <t>SZV_B:IdotartamBefejezes</t>
        </r>
      </text>
    </comment>
    <comment ref="N20" authorId="0" shapeId="0">
      <text>
        <r>
          <rPr>
            <sz val="11"/>
            <rFont val="Calibri"/>
            <family val="2"/>
            <charset val="238"/>
          </rPr>
          <t>SZV_B:NettoKoltsegUtem1</t>
        </r>
      </text>
    </comment>
    <comment ref="O20" authorId="0" shapeId="0">
      <text>
        <r>
          <rPr>
            <sz val="11"/>
            <rFont val="Calibri"/>
            <family val="2"/>
            <charset val="238"/>
          </rPr>
          <t>SZV_B:NettoKoltsegUtem2</t>
        </r>
      </text>
    </comment>
    <comment ref="P20" authorId="0" shapeId="0">
      <text>
        <r>
          <rPr>
            <sz val="11"/>
            <rFont val="Calibri"/>
            <family val="2"/>
            <charset val="238"/>
          </rPr>
          <t>SZV_B:EM_Melleklet2_KTG</t>
        </r>
      </text>
    </comment>
    <comment ref="R20" authorId="0" shapeId="0">
      <text>
        <r>
          <rPr>
            <sz val="11"/>
            <rFont val="Calibri"/>
            <family val="2"/>
            <charset val="238"/>
          </rPr>
          <t>SZV_B:HDUtem1</t>
        </r>
      </text>
    </comment>
    <comment ref="S20" authorId="0" shapeId="0">
      <text>
        <r>
          <rPr>
            <sz val="11"/>
            <rFont val="Calibri"/>
            <family val="2"/>
            <charset val="238"/>
          </rPr>
          <t>SZV_B:ECSUtem1</t>
        </r>
      </text>
    </comment>
    <comment ref="T20" authorId="0" shapeId="0">
      <text>
        <r>
          <rPr>
            <sz val="11"/>
            <rFont val="Calibri"/>
            <family val="2"/>
            <charset val="238"/>
          </rPr>
          <t>SZV_B:KFHUtem1</t>
        </r>
      </text>
    </comment>
    <comment ref="U20" authorId="0" shapeId="0">
      <text>
        <r>
          <rPr>
            <sz val="11"/>
            <rFont val="Calibri"/>
            <family val="2"/>
            <charset val="238"/>
          </rPr>
          <t>SZV_B:Egyeb_SajatUtem1</t>
        </r>
      </text>
    </comment>
    <comment ref="V20" authorId="0" shapeId="0">
      <text>
        <r>
          <rPr>
            <sz val="11"/>
            <rFont val="Calibri"/>
            <family val="2"/>
            <charset val="238"/>
          </rPr>
          <t>SZV_B:DijUtem1</t>
        </r>
      </text>
    </comment>
    <comment ref="W20" authorId="0" shapeId="0">
      <text>
        <r>
          <rPr>
            <sz val="11"/>
            <rFont val="Calibri"/>
            <family val="2"/>
            <charset val="238"/>
          </rPr>
          <t>SZV_B:EM_Melleklet1_Utem1</t>
        </r>
      </text>
    </comment>
    <comment ref="X20" authorId="0" shapeId="0">
      <text>
        <r>
          <rPr>
            <sz val="11"/>
            <rFont val="Calibri"/>
            <family val="2"/>
            <charset val="238"/>
          </rPr>
          <t>SZV_B:EgyebAllamiUtem1</t>
        </r>
      </text>
    </comment>
    <comment ref="Y20" authorId="0" shapeId="0">
      <text>
        <r>
          <rPr>
            <sz val="11"/>
            <rFont val="Calibri"/>
            <family val="2"/>
            <charset val="238"/>
          </rPr>
          <t>SZV_B:OnkormanyzatiUtem1</t>
        </r>
      </text>
    </comment>
    <comment ref="Z20" authorId="0" shapeId="0">
      <text>
        <r>
          <rPr>
            <sz val="11"/>
            <rFont val="Calibri"/>
            <family val="2"/>
            <charset val="238"/>
          </rPr>
          <t>SZV_B:EUUtem1</t>
        </r>
      </text>
    </comment>
    <comment ref="AA20" authorId="0" shapeId="0">
      <text>
        <r>
          <rPr>
            <sz val="11"/>
            <rFont val="Calibri"/>
            <family val="2"/>
            <charset val="238"/>
          </rPr>
          <t>SZV_B:EgyebUtem1</t>
        </r>
      </text>
    </comment>
    <comment ref="AB20" authorId="0" shapeId="0">
      <text>
        <r>
          <rPr>
            <sz val="11"/>
            <rFont val="Calibri"/>
            <family val="2"/>
            <charset val="238"/>
          </rPr>
          <t>SZV_B:HitelKotvenyUtem1</t>
        </r>
      </text>
    </comment>
    <comment ref="AC20" authorId="0" shapeId="0">
      <text>
        <r>
          <rPr>
            <sz val="11"/>
            <rFont val="Calibri"/>
            <family val="2"/>
            <charset val="238"/>
          </rPr>
          <t>SZV_B:OsszesenUtem1</t>
        </r>
      </text>
    </comment>
    <comment ref="AF20" authorId="0" shapeId="0">
      <text>
        <r>
          <rPr>
            <sz val="11"/>
            <rFont val="Calibri"/>
            <family val="2"/>
            <charset val="238"/>
          </rPr>
          <t>SZV_B:HDUtem2</t>
        </r>
      </text>
    </comment>
    <comment ref="AG20" authorId="0" shapeId="0">
      <text>
        <r>
          <rPr>
            <sz val="11"/>
            <rFont val="Calibri"/>
            <family val="2"/>
            <charset val="238"/>
          </rPr>
          <t>SZV_B:ECSUtem2</t>
        </r>
      </text>
    </comment>
    <comment ref="AH20" authorId="0" shapeId="0">
      <text>
        <r>
          <rPr>
            <sz val="11"/>
            <rFont val="Calibri"/>
            <family val="2"/>
            <charset val="238"/>
          </rPr>
          <t>SZV_B:KFHUtem2</t>
        </r>
      </text>
    </comment>
    <comment ref="AI20" authorId="0" shapeId="0">
      <text>
        <r>
          <rPr>
            <sz val="11"/>
            <rFont val="Calibri"/>
            <family val="2"/>
            <charset val="238"/>
          </rPr>
          <t>SZV_B:Egyeb_SajatUtem2</t>
        </r>
      </text>
    </comment>
    <comment ref="AJ20" authorId="0" shapeId="0">
      <text>
        <r>
          <rPr>
            <sz val="11"/>
            <rFont val="Calibri"/>
            <family val="2"/>
            <charset val="238"/>
          </rPr>
          <t>SZV_B:DijUtem2</t>
        </r>
      </text>
    </comment>
    <comment ref="AK20" authorId="0" shapeId="0">
      <text>
        <r>
          <rPr>
            <sz val="11"/>
            <rFont val="Calibri"/>
            <family val="2"/>
            <charset val="238"/>
          </rPr>
          <t>SZV_B:EM_Melleklet1_Utem2</t>
        </r>
      </text>
    </comment>
    <comment ref="AL20" authorId="0" shapeId="0">
      <text>
        <r>
          <rPr>
            <sz val="11"/>
            <rFont val="Calibri"/>
            <family val="2"/>
            <charset val="238"/>
          </rPr>
          <t>SZV_B:EgyebAllamiUtem2</t>
        </r>
      </text>
    </comment>
    <comment ref="AM20" authorId="0" shapeId="0">
      <text>
        <r>
          <rPr>
            <sz val="11"/>
            <rFont val="Calibri"/>
            <family val="2"/>
            <charset val="238"/>
          </rPr>
          <t>SZV_B:OnkormanyzatiUtem2</t>
        </r>
      </text>
    </comment>
    <comment ref="AN20" authorId="0" shapeId="0">
      <text>
        <r>
          <rPr>
            <sz val="11"/>
            <rFont val="Calibri"/>
            <family val="2"/>
            <charset val="238"/>
          </rPr>
          <t>SZV_B:EUUtem2</t>
        </r>
      </text>
    </comment>
    <comment ref="AO20" authorId="0" shapeId="0">
      <text>
        <r>
          <rPr>
            <sz val="11"/>
            <rFont val="Calibri"/>
            <family val="2"/>
            <charset val="238"/>
          </rPr>
          <t>SZV_B:EgyebUtem2</t>
        </r>
      </text>
    </comment>
    <comment ref="AP20" authorId="0" shapeId="0">
      <text>
        <r>
          <rPr>
            <sz val="11"/>
            <rFont val="Calibri"/>
            <family val="2"/>
            <charset val="238"/>
          </rPr>
          <t>SZV_B:HitelKotvenyUtem2</t>
        </r>
      </text>
    </comment>
    <comment ref="AQ20" authorId="0" shapeId="0">
      <text>
        <r>
          <rPr>
            <sz val="11"/>
            <rFont val="Calibri"/>
            <family val="2"/>
            <charset val="238"/>
          </rPr>
          <t>SZV_B:OsszesenUtem2</t>
        </r>
      </text>
    </comment>
    <comment ref="AR20" authorId="0" shapeId="0">
      <text>
        <r>
          <rPr>
            <sz val="11"/>
            <rFont val="Calibri"/>
            <family val="2"/>
            <charset val="238"/>
          </rPr>
          <t>SZV_B:ForrashianyUtem2</t>
        </r>
      </text>
    </comment>
    <comment ref="AU20" authorId="0" shapeId="0">
      <text>
        <r>
          <rPr>
            <sz val="11"/>
            <rFont val="Calibri"/>
            <family val="2"/>
            <charset val="238"/>
          </rPr>
          <t>SZV_B:Indokolas</t>
        </r>
      </text>
    </comment>
    <comment ref="AV20" authorId="0" shapeId="0">
      <text>
        <r>
          <rPr>
            <sz val="11"/>
            <rFont val="Calibri"/>
            <family val="2"/>
            <charset val="238"/>
          </rPr>
          <t>SZV_B:Megjegyzes</t>
        </r>
      </text>
    </comment>
    <comment ref="AW20" authorId="0" shapeId="0">
      <text>
        <r>
          <rPr>
            <sz val="11"/>
            <rFont val="Calibri"/>
            <family val="2"/>
            <charset val="238"/>
          </rPr>
          <t>SZV_B:FeladatSorszam</t>
        </r>
      </text>
    </comment>
    <comment ref="AY20" authorId="0" shapeId="0">
      <text>
        <r>
          <rPr>
            <sz val="11"/>
            <rFont val="Calibri"/>
            <family val="2"/>
            <charset val="238"/>
          </rPr>
          <t>SZV_B:ISA</t>
        </r>
      </text>
    </comment>
    <comment ref="B21" authorId="0" shapeId="0">
      <text>
        <r>
          <rPr>
            <sz val="11"/>
            <rFont val="Calibri"/>
            <family val="2"/>
            <charset val="238"/>
          </rPr>
          <t>SZV_B:FontossagiSorrent</t>
        </r>
      </text>
    </comment>
    <comment ref="C21" authorId="0" shapeId="0">
      <text>
        <r>
          <rPr>
            <sz val="11"/>
            <rFont val="Calibri"/>
            <family val="2"/>
            <charset val="238"/>
          </rPr>
          <t>SZV_B:FeladatKategoria</t>
        </r>
      </text>
    </comment>
    <comment ref="D21" authorId="0" shapeId="0">
      <text>
        <r>
          <rPr>
            <sz val="11"/>
            <rFont val="Calibri"/>
            <family val="2"/>
            <charset val="238"/>
          </rPr>
          <t>SZV_B:FeladatMegnevezes</t>
        </r>
      </text>
    </comment>
    <comment ref="E21" authorId="0" shapeId="0">
      <text>
        <r>
          <rPr>
            <sz val="11"/>
            <rFont val="Calibri"/>
            <family val="2"/>
            <charset val="238"/>
          </rPr>
          <t>SZV_B:ElviEngedelySzam</t>
        </r>
      </text>
    </comment>
    <comment ref="F21" authorId="0" shapeId="0">
      <text>
        <r>
          <rPr>
            <sz val="11"/>
            <rFont val="Calibri"/>
            <family val="2"/>
            <charset val="238"/>
          </rPr>
          <t>SZV_B:VKR_Kod</t>
        </r>
      </text>
    </comment>
    <comment ref="G21" authorId="0" shapeId="0">
      <text>
        <r>
          <rPr>
            <sz val="11"/>
            <rFont val="Calibri"/>
            <family val="2"/>
            <charset val="238"/>
          </rPr>
          <t>SZV_B:VKR_Nev</t>
        </r>
      </text>
    </comment>
    <comment ref="H21" authorId="0" shapeId="0">
      <text>
        <r>
          <rPr>
            <sz val="11"/>
            <rFont val="Calibri"/>
            <family val="2"/>
            <charset val="238"/>
          </rPr>
          <t>SZV_B:FeladatAzonosito</t>
        </r>
      </text>
    </comment>
    <comment ref="I21" authorId="0" shapeId="0">
      <text>
        <r>
          <rPr>
            <sz val="11"/>
            <rFont val="Calibri"/>
            <family val="2"/>
            <charset val="238"/>
          </rPr>
          <t>SZV_B:EllatasiTerulet</t>
        </r>
      </text>
    </comment>
    <comment ref="J21" authorId="0" shapeId="0">
      <text>
        <r>
          <rPr>
            <sz val="11"/>
            <rFont val="Calibri"/>
            <family val="2"/>
            <charset val="238"/>
          </rPr>
          <t>SZV_B:EllatasertFelelos</t>
        </r>
      </text>
    </comment>
    <comment ref="K21" authorId="0" shapeId="0">
      <text>
        <r>
          <rPr>
            <sz val="11"/>
            <rFont val="Calibri"/>
            <family val="2"/>
            <charset val="238"/>
          </rPr>
          <t>SZV_B:TervezettNettoKoltseg</t>
        </r>
      </text>
    </comment>
    <comment ref="L21" authorId="0" shapeId="0">
      <text>
        <r>
          <rPr>
            <sz val="11"/>
            <rFont val="Calibri"/>
            <family val="2"/>
            <charset val="238"/>
          </rPr>
          <t>SZV_B:IdotartamKezdes</t>
        </r>
      </text>
    </comment>
    <comment ref="M21" authorId="0" shapeId="0">
      <text>
        <r>
          <rPr>
            <sz val="11"/>
            <rFont val="Calibri"/>
            <family val="2"/>
            <charset val="238"/>
          </rPr>
          <t>SZV_B:IdotartamBefejezes</t>
        </r>
      </text>
    </comment>
    <comment ref="N21" authorId="0" shapeId="0">
      <text>
        <r>
          <rPr>
            <sz val="11"/>
            <rFont val="Calibri"/>
            <family val="2"/>
            <charset val="238"/>
          </rPr>
          <t>SZV_B:NettoKoltsegUtem1</t>
        </r>
      </text>
    </comment>
    <comment ref="O21" authorId="0" shapeId="0">
      <text>
        <r>
          <rPr>
            <sz val="11"/>
            <rFont val="Calibri"/>
            <family val="2"/>
            <charset val="238"/>
          </rPr>
          <t>SZV_B:NettoKoltsegUtem2</t>
        </r>
      </text>
    </comment>
    <comment ref="P21" authorId="0" shapeId="0">
      <text>
        <r>
          <rPr>
            <sz val="11"/>
            <rFont val="Calibri"/>
            <family val="2"/>
            <charset val="238"/>
          </rPr>
          <t>SZV_B:EM_Melleklet2_KTG</t>
        </r>
      </text>
    </comment>
    <comment ref="R21" authorId="0" shapeId="0">
      <text>
        <r>
          <rPr>
            <sz val="11"/>
            <rFont val="Calibri"/>
            <family val="2"/>
            <charset val="238"/>
          </rPr>
          <t>SZV_B:HDUtem1</t>
        </r>
      </text>
    </comment>
    <comment ref="S21" authorId="0" shapeId="0">
      <text>
        <r>
          <rPr>
            <sz val="11"/>
            <rFont val="Calibri"/>
            <family val="2"/>
            <charset val="238"/>
          </rPr>
          <t>SZV_B:ECSUtem1</t>
        </r>
      </text>
    </comment>
    <comment ref="T21" authorId="0" shapeId="0">
      <text>
        <r>
          <rPr>
            <sz val="11"/>
            <rFont val="Calibri"/>
            <family val="2"/>
            <charset val="238"/>
          </rPr>
          <t>SZV_B:KFHUtem1</t>
        </r>
      </text>
    </comment>
    <comment ref="U21" authorId="0" shapeId="0">
      <text>
        <r>
          <rPr>
            <sz val="11"/>
            <rFont val="Calibri"/>
            <family val="2"/>
            <charset val="238"/>
          </rPr>
          <t>SZV_B:Egyeb_SajatUtem1</t>
        </r>
      </text>
    </comment>
    <comment ref="V21" authorId="0" shapeId="0">
      <text>
        <r>
          <rPr>
            <sz val="11"/>
            <rFont val="Calibri"/>
            <family val="2"/>
            <charset val="238"/>
          </rPr>
          <t>SZV_B:DijUtem1</t>
        </r>
      </text>
    </comment>
    <comment ref="W21" authorId="0" shapeId="0">
      <text>
        <r>
          <rPr>
            <sz val="11"/>
            <rFont val="Calibri"/>
            <family val="2"/>
            <charset val="238"/>
          </rPr>
          <t>SZV_B:EM_Melleklet1_Utem1</t>
        </r>
      </text>
    </comment>
    <comment ref="X21" authorId="0" shapeId="0">
      <text>
        <r>
          <rPr>
            <sz val="11"/>
            <rFont val="Calibri"/>
            <family val="2"/>
            <charset val="238"/>
          </rPr>
          <t>SZV_B:EgyebAllamiUtem1</t>
        </r>
      </text>
    </comment>
    <comment ref="Y21" authorId="0" shapeId="0">
      <text>
        <r>
          <rPr>
            <sz val="11"/>
            <rFont val="Calibri"/>
            <family val="2"/>
            <charset val="238"/>
          </rPr>
          <t>SZV_B:OnkormanyzatiUtem1</t>
        </r>
      </text>
    </comment>
    <comment ref="Z21" authorId="0" shapeId="0">
      <text>
        <r>
          <rPr>
            <sz val="11"/>
            <rFont val="Calibri"/>
            <family val="2"/>
            <charset val="238"/>
          </rPr>
          <t>SZV_B:EUUtem1</t>
        </r>
      </text>
    </comment>
    <comment ref="AA21" authorId="0" shapeId="0">
      <text>
        <r>
          <rPr>
            <sz val="11"/>
            <rFont val="Calibri"/>
            <family val="2"/>
            <charset val="238"/>
          </rPr>
          <t>SZV_B:EgyebUtem1</t>
        </r>
      </text>
    </comment>
    <comment ref="AB21" authorId="0" shapeId="0">
      <text>
        <r>
          <rPr>
            <sz val="11"/>
            <rFont val="Calibri"/>
            <family val="2"/>
            <charset val="238"/>
          </rPr>
          <t>SZV_B:HitelKotvenyUtem1</t>
        </r>
      </text>
    </comment>
    <comment ref="AC21" authorId="0" shapeId="0">
      <text>
        <r>
          <rPr>
            <sz val="11"/>
            <rFont val="Calibri"/>
            <family val="2"/>
            <charset val="238"/>
          </rPr>
          <t>SZV_B:OsszesenUtem1</t>
        </r>
      </text>
    </comment>
    <comment ref="AF21" authorId="0" shapeId="0">
      <text>
        <r>
          <rPr>
            <sz val="11"/>
            <rFont val="Calibri"/>
            <family val="2"/>
            <charset val="238"/>
          </rPr>
          <t>SZV_B:HDUtem2</t>
        </r>
      </text>
    </comment>
    <comment ref="AG21" authorId="0" shapeId="0">
      <text>
        <r>
          <rPr>
            <sz val="11"/>
            <rFont val="Calibri"/>
            <family val="2"/>
            <charset val="238"/>
          </rPr>
          <t>SZV_B:ECSUtem2</t>
        </r>
      </text>
    </comment>
    <comment ref="AH21" authorId="0" shapeId="0">
      <text>
        <r>
          <rPr>
            <sz val="11"/>
            <rFont val="Calibri"/>
            <family val="2"/>
            <charset val="238"/>
          </rPr>
          <t>SZV_B:KFHUtem2</t>
        </r>
      </text>
    </comment>
    <comment ref="AI21" authorId="0" shapeId="0">
      <text>
        <r>
          <rPr>
            <sz val="11"/>
            <rFont val="Calibri"/>
            <family val="2"/>
            <charset val="238"/>
          </rPr>
          <t>SZV_B:Egyeb_SajatUtem2</t>
        </r>
      </text>
    </comment>
    <comment ref="AJ21" authorId="0" shapeId="0">
      <text>
        <r>
          <rPr>
            <sz val="11"/>
            <rFont val="Calibri"/>
            <family val="2"/>
            <charset val="238"/>
          </rPr>
          <t>SZV_B:DijUtem2</t>
        </r>
      </text>
    </comment>
    <comment ref="AK21" authorId="0" shapeId="0">
      <text>
        <r>
          <rPr>
            <sz val="11"/>
            <rFont val="Calibri"/>
            <family val="2"/>
            <charset val="238"/>
          </rPr>
          <t>SZV_B:EM_Melleklet1_Utem2</t>
        </r>
      </text>
    </comment>
    <comment ref="AL21" authorId="0" shapeId="0">
      <text>
        <r>
          <rPr>
            <sz val="11"/>
            <rFont val="Calibri"/>
            <family val="2"/>
            <charset val="238"/>
          </rPr>
          <t>SZV_B:EgyebAllamiUtem2</t>
        </r>
      </text>
    </comment>
    <comment ref="AM21" authorId="0" shapeId="0">
      <text>
        <r>
          <rPr>
            <sz val="11"/>
            <rFont val="Calibri"/>
            <family val="2"/>
            <charset val="238"/>
          </rPr>
          <t>SZV_B:OnkormanyzatiUtem2</t>
        </r>
      </text>
    </comment>
    <comment ref="AN21" authorId="0" shapeId="0">
      <text>
        <r>
          <rPr>
            <sz val="11"/>
            <rFont val="Calibri"/>
            <family val="2"/>
            <charset val="238"/>
          </rPr>
          <t>SZV_B:EUUtem2</t>
        </r>
      </text>
    </comment>
    <comment ref="AO21" authorId="0" shapeId="0">
      <text>
        <r>
          <rPr>
            <sz val="11"/>
            <rFont val="Calibri"/>
            <family val="2"/>
            <charset val="238"/>
          </rPr>
          <t>SZV_B:EgyebUtem2</t>
        </r>
      </text>
    </comment>
    <comment ref="AP21" authorId="0" shapeId="0">
      <text>
        <r>
          <rPr>
            <sz val="11"/>
            <rFont val="Calibri"/>
            <family val="2"/>
            <charset val="238"/>
          </rPr>
          <t>SZV_B:HitelKotvenyUtem2</t>
        </r>
      </text>
    </comment>
    <comment ref="AQ21" authorId="0" shapeId="0">
      <text>
        <r>
          <rPr>
            <sz val="11"/>
            <rFont val="Calibri"/>
            <family val="2"/>
            <charset val="238"/>
          </rPr>
          <t>SZV_B:OsszesenUtem2</t>
        </r>
      </text>
    </comment>
    <comment ref="AR21" authorId="0" shapeId="0">
      <text>
        <r>
          <rPr>
            <sz val="11"/>
            <rFont val="Calibri"/>
            <family val="2"/>
            <charset val="238"/>
          </rPr>
          <t>SZV_B:ForrashianyUtem2</t>
        </r>
      </text>
    </comment>
    <comment ref="AU21" authorId="0" shapeId="0">
      <text>
        <r>
          <rPr>
            <sz val="11"/>
            <rFont val="Calibri"/>
            <family val="2"/>
            <charset val="238"/>
          </rPr>
          <t>SZV_B:Indokolas</t>
        </r>
      </text>
    </comment>
    <comment ref="AV21" authorId="0" shapeId="0">
      <text>
        <r>
          <rPr>
            <sz val="11"/>
            <rFont val="Calibri"/>
            <family val="2"/>
            <charset val="238"/>
          </rPr>
          <t>SZV_B:Megjegyzes</t>
        </r>
      </text>
    </comment>
    <comment ref="AW21" authorId="0" shapeId="0">
      <text>
        <r>
          <rPr>
            <sz val="11"/>
            <rFont val="Calibri"/>
            <family val="2"/>
            <charset val="238"/>
          </rPr>
          <t>SZV_B:FeladatSorszam</t>
        </r>
      </text>
    </comment>
    <comment ref="AY21" authorId="0" shapeId="0">
      <text>
        <r>
          <rPr>
            <sz val="11"/>
            <rFont val="Calibri"/>
            <family val="2"/>
            <charset val="238"/>
          </rPr>
          <t>SZV_B:ISA</t>
        </r>
      </text>
    </comment>
    <comment ref="F22" authorId="0" shapeId="0">
      <text>
        <r>
          <rPr>
            <sz val="11"/>
            <rFont val="Calibri"/>
            <family val="2"/>
            <charset val="238"/>
          </rPr>
          <t>SZV_B:VKR_Kod</t>
        </r>
      </text>
    </comment>
    <comment ref="I22" authorId="0" shapeId="0">
      <text>
        <r>
          <rPr>
            <sz val="11"/>
            <rFont val="Calibri"/>
            <family val="2"/>
            <charset val="238"/>
          </rPr>
          <t>SZV_B:EllatasiTerulet</t>
        </r>
      </text>
    </comment>
    <comment ref="B23" authorId="0" shapeId="0">
      <text>
        <r>
          <rPr>
            <sz val="11"/>
            <rFont val="Calibri"/>
            <family val="2"/>
            <charset val="238"/>
          </rPr>
          <t>SZV_B:FontossagiSorrent</t>
        </r>
      </text>
    </comment>
    <comment ref="C23" authorId="0" shapeId="0">
      <text>
        <r>
          <rPr>
            <sz val="11"/>
            <rFont val="Calibri"/>
            <family val="2"/>
            <charset val="238"/>
          </rPr>
          <t>SZV_B:FeladatKategoria</t>
        </r>
      </text>
    </comment>
    <comment ref="D23" authorId="0" shapeId="0">
      <text>
        <r>
          <rPr>
            <sz val="11"/>
            <rFont val="Calibri"/>
            <family val="2"/>
            <charset val="238"/>
          </rPr>
          <t>SZV_B:FeladatMegnevezes</t>
        </r>
      </text>
    </comment>
    <comment ref="E23" authorId="0" shapeId="0">
      <text>
        <r>
          <rPr>
            <sz val="11"/>
            <rFont val="Calibri"/>
            <family val="2"/>
            <charset val="238"/>
          </rPr>
          <t>SZV_B:ElviEngedelySzam</t>
        </r>
      </text>
    </comment>
    <comment ref="F23" authorId="0" shapeId="0">
      <text>
        <r>
          <rPr>
            <sz val="11"/>
            <rFont val="Calibri"/>
            <family val="2"/>
            <charset val="238"/>
          </rPr>
          <t>SZV_B:VKR_Kod</t>
        </r>
      </text>
    </comment>
    <comment ref="G23" authorId="0" shapeId="0">
      <text>
        <r>
          <rPr>
            <sz val="11"/>
            <rFont val="Calibri"/>
            <family val="2"/>
            <charset val="238"/>
          </rPr>
          <t>SZV_B:VKR_Nev</t>
        </r>
      </text>
    </comment>
    <comment ref="H23" authorId="0" shapeId="0">
      <text>
        <r>
          <rPr>
            <sz val="11"/>
            <rFont val="Calibri"/>
            <family val="2"/>
            <charset val="238"/>
          </rPr>
          <t>SZV_B:FeladatAzonosito</t>
        </r>
      </text>
    </comment>
    <comment ref="I23" authorId="0" shapeId="0">
      <text>
        <r>
          <rPr>
            <sz val="11"/>
            <rFont val="Calibri"/>
            <family val="2"/>
            <charset val="238"/>
          </rPr>
          <t>SZV_B:EllatasiTerulet</t>
        </r>
      </text>
    </comment>
    <comment ref="J23" authorId="0" shapeId="0">
      <text>
        <r>
          <rPr>
            <sz val="11"/>
            <rFont val="Calibri"/>
            <family val="2"/>
            <charset val="238"/>
          </rPr>
          <t>SZV_B:EllatasertFelelos</t>
        </r>
      </text>
    </comment>
    <comment ref="K23" authorId="0" shapeId="0">
      <text>
        <r>
          <rPr>
            <sz val="11"/>
            <rFont val="Calibri"/>
            <family val="2"/>
            <charset val="238"/>
          </rPr>
          <t>SZV_B:TervezettNettoKoltseg</t>
        </r>
      </text>
    </comment>
    <comment ref="L23" authorId="0" shapeId="0">
      <text>
        <r>
          <rPr>
            <sz val="11"/>
            <rFont val="Calibri"/>
            <family val="2"/>
            <charset val="238"/>
          </rPr>
          <t>SZV_B:IdotartamKezdes</t>
        </r>
      </text>
    </comment>
    <comment ref="M23" authorId="0" shapeId="0">
      <text>
        <r>
          <rPr>
            <sz val="11"/>
            <rFont val="Calibri"/>
            <family val="2"/>
            <charset val="238"/>
          </rPr>
          <t>SZV_B:IdotartamBefejezes</t>
        </r>
      </text>
    </comment>
    <comment ref="N23" authorId="0" shapeId="0">
      <text>
        <r>
          <rPr>
            <sz val="11"/>
            <rFont val="Calibri"/>
            <family val="2"/>
            <charset val="238"/>
          </rPr>
          <t>SZV_B:NettoKoltsegUtem1</t>
        </r>
      </text>
    </comment>
    <comment ref="O23" authorId="0" shapeId="0">
      <text>
        <r>
          <rPr>
            <sz val="11"/>
            <rFont val="Calibri"/>
            <family val="2"/>
            <charset val="238"/>
          </rPr>
          <t>SZV_B:NettoKoltsegUtem2</t>
        </r>
      </text>
    </comment>
    <comment ref="P23" authorId="0" shapeId="0">
      <text>
        <r>
          <rPr>
            <sz val="11"/>
            <rFont val="Calibri"/>
            <family val="2"/>
            <charset val="238"/>
          </rPr>
          <t>SZV_B:EM_Melleklet2_KTG</t>
        </r>
      </text>
    </comment>
    <comment ref="R23" authorId="0" shapeId="0">
      <text>
        <r>
          <rPr>
            <sz val="11"/>
            <rFont val="Calibri"/>
            <family val="2"/>
            <charset val="238"/>
          </rPr>
          <t>SZV_B:HDUtem1</t>
        </r>
      </text>
    </comment>
    <comment ref="S23" authorId="0" shapeId="0">
      <text>
        <r>
          <rPr>
            <sz val="11"/>
            <rFont val="Calibri"/>
            <family val="2"/>
            <charset val="238"/>
          </rPr>
          <t>SZV_B:ECSUtem1</t>
        </r>
      </text>
    </comment>
    <comment ref="T23" authorId="0" shapeId="0">
      <text>
        <r>
          <rPr>
            <sz val="11"/>
            <rFont val="Calibri"/>
            <family val="2"/>
            <charset val="238"/>
          </rPr>
          <t>SZV_B:KFHUtem1</t>
        </r>
      </text>
    </comment>
    <comment ref="U23" authorId="0" shapeId="0">
      <text>
        <r>
          <rPr>
            <sz val="11"/>
            <rFont val="Calibri"/>
            <family val="2"/>
            <charset val="238"/>
          </rPr>
          <t>SZV_B:Egyeb_SajatUtem1</t>
        </r>
      </text>
    </comment>
    <comment ref="V23" authorId="0" shapeId="0">
      <text>
        <r>
          <rPr>
            <sz val="11"/>
            <rFont val="Calibri"/>
            <family val="2"/>
            <charset val="238"/>
          </rPr>
          <t>SZV_B:DijUtem1</t>
        </r>
      </text>
    </comment>
    <comment ref="W23" authorId="0" shapeId="0">
      <text>
        <r>
          <rPr>
            <sz val="11"/>
            <rFont val="Calibri"/>
            <family val="2"/>
            <charset val="238"/>
          </rPr>
          <t>SZV_B:EM_Melleklet1_Utem1</t>
        </r>
      </text>
    </comment>
    <comment ref="X23" authorId="0" shapeId="0">
      <text>
        <r>
          <rPr>
            <sz val="11"/>
            <rFont val="Calibri"/>
            <family val="2"/>
            <charset val="238"/>
          </rPr>
          <t>SZV_B:EgyebAllamiUtem1</t>
        </r>
      </text>
    </comment>
    <comment ref="Y23" authorId="0" shapeId="0">
      <text>
        <r>
          <rPr>
            <sz val="11"/>
            <rFont val="Calibri"/>
            <family val="2"/>
            <charset val="238"/>
          </rPr>
          <t>SZV_B:OnkormanyzatiUtem1</t>
        </r>
      </text>
    </comment>
    <comment ref="Z23" authorId="0" shapeId="0">
      <text>
        <r>
          <rPr>
            <sz val="11"/>
            <rFont val="Calibri"/>
            <family val="2"/>
            <charset val="238"/>
          </rPr>
          <t>SZV_B:EUUtem1</t>
        </r>
      </text>
    </comment>
    <comment ref="AA23" authorId="0" shapeId="0">
      <text>
        <r>
          <rPr>
            <sz val="11"/>
            <rFont val="Calibri"/>
            <family val="2"/>
            <charset val="238"/>
          </rPr>
          <t>SZV_B:EgyebUtem1</t>
        </r>
      </text>
    </comment>
    <comment ref="AB23" authorId="0" shapeId="0">
      <text>
        <r>
          <rPr>
            <sz val="11"/>
            <rFont val="Calibri"/>
            <family val="2"/>
            <charset val="238"/>
          </rPr>
          <t>SZV_B:HitelKotvenyUtem1</t>
        </r>
      </text>
    </comment>
    <comment ref="AC23" authorId="0" shapeId="0">
      <text>
        <r>
          <rPr>
            <sz val="11"/>
            <rFont val="Calibri"/>
            <family val="2"/>
            <charset val="238"/>
          </rPr>
          <t>SZV_B:OsszesenUtem1</t>
        </r>
      </text>
    </comment>
    <comment ref="AF23" authorId="0" shapeId="0">
      <text>
        <r>
          <rPr>
            <sz val="11"/>
            <rFont val="Calibri"/>
            <family val="2"/>
            <charset val="238"/>
          </rPr>
          <t>SZV_B:HDUtem2</t>
        </r>
      </text>
    </comment>
    <comment ref="AG23" authorId="0" shapeId="0">
      <text>
        <r>
          <rPr>
            <sz val="11"/>
            <rFont val="Calibri"/>
            <family val="2"/>
            <charset val="238"/>
          </rPr>
          <t>SZV_B:ECSUtem2</t>
        </r>
      </text>
    </comment>
    <comment ref="AH23" authorId="0" shapeId="0">
      <text>
        <r>
          <rPr>
            <sz val="11"/>
            <rFont val="Calibri"/>
            <family val="2"/>
            <charset val="238"/>
          </rPr>
          <t>SZV_B:KFHUtem2</t>
        </r>
      </text>
    </comment>
    <comment ref="AI23" authorId="0" shapeId="0">
      <text>
        <r>
          <rPr>
            <sz val="11"/>
            <rFont val="Calibri"/>
            <family val="2"/>
            <charset val="238"/>
          </rPr>
          <t>SZV_B:Egyeb_SajatUtem2</t>
        </r>
      </text>
    </comment>
    <comment ref="AJ23" authorId="0" shapeId="0">
      <text>
        <r>
          <rPr>
            <sz val="11"/>
            <rFont val="Calibri"/>
            <family val="2"/>
            <charset val="238"/>
          </rPr>
          <t>SZV_B:DijUtem2</t>
        </r>
      </text>
    </comment>
    <comment ref="AK23" authorId="0" shapeId="0">
      <text>
        <r>
          <rPr>
            <sz val="11"/>
            <rFont val="Calibri"/>
            <family val="2"/>
            <charset val="238"/>
          </rPr>
          <t>SZV_B:EM_Melleklet1_Utem2</t>
        </r>
      </text>
    </comment>
    <comment ref="AL23" authorId="0" shapeId="0">
      <text>
        <r>
          <rPr>
            <sz val="11"/>
            <rFont val="Calibri"/>
            <family val="2"/>
            <charset val="238"/>
          </rPr>
          <t>SZV_B:EgyebAllamiUtem2</t>
        </r>
      </text>
    </comment>
    <comment ref="AM23" authorId="0" shapeId="0">
      <text>
        <r>
          <rPr>
            <sz val="11"/>
            <rFont val="Calibri"/>
            <family val="2"/>
            <charset val="238"/>
          </rPr>
          <t>SZV_B:OnkormanyzatiUtem2</t>
        </r>
      </text>
    </comment>
    <comment ref="AN23" authorId="0" shapeId="0">
      <text>
        <r>
          <rPr>
            <sz val="11"/>
            <rFont val="Calibri"/>
            <family val="2"/>
            <charset val="238"/>
          </rPr>
          <t>SZV_B:EUUtem2</t>
        </r>
      </text>
    </comment>
    <comment ref="AO23" authorId="0" shapeId="0">
      <text>
        <r>
          <rPr>
            <sz val="11"/>
            <rFont val="Calibri"/>
            <family val="2"/>
            <charset val="238"/>
          </rPr>
          <t>SZV_B:EgyebUtem2</t>
        </r>
      </text>
    </comment>
    <comment ref="AP23" authorId="0" shapeId="0">
      <text>
        <r>
          <rPr>
            <sz val="11"/>
            <rFont val="Calibri"/>
            <family val="2"/>
            <charset val="238"/>
          </rPr>
          <t>SZV_B:HitelKotvenyUtem2</t>
        </r>
      </text>
    </comment>
    <comment ref="AQ23" authorId="0" shapeId="0">
      <text>
        <r>
          <rPr>
            <sz val="11"/>
            <rFont val="Calibri"/>
            <family val="2"/>
            <charset val="238"/>
          </rPr>
          <t>SZV_B:OsszesenUtem2</t>
        </r>
      </text>
    </comment>
    <comment ref="AR23" authorId="0" shapeId="0">
      <text>
        <r>
          <rPr>
            <sz val="11"/>
            <rFont val="Calibri"/>
            <family val="2"/>
            <charset val="238"/>
          </rPr>
          <t>SZV_B:ForrashianyUtem2</t>
        </r>
      </text>
    </comment>
    <comment ref="AU23" authorId="0" shapeId="0">
      <text>
        <r>
          <rPr>
            <sz val="11"/>
            <rFont val="Calibri"/>
            <family val="2"/>
            <charset val="238"/>
          </rPr>
          <t>SZV_B:Indokolas</t>
        </r>
      </text>
    </comment>
    <comment ref="AV23" authorId="0" shapeId="0">
      <text>
        <r>
          <rPr>
            <sz val="11"/>
            <rFont val="Calibri"/>
            <family val="2"/>
            <charset val="238"/>
          </rPr>
          <t>SZV_B:Megjegyzes</t>
        </r>
      </text>
    </comment>
    <comment ref="AW23" authorId="0" shapeId="0">
      <text>
        <r>
          <rPr>
            <sz val="11"/>
            <rFont val="Calibri"/>
            <family val="2"/>
            <charset val="238"/>
          </rPr>
          <t>SZV_B:FeladatSorszam</t>
        </r>
      </text>
    </comment>
    <comment ref="AY23" authorId="0" shapeId="0">
      <text>
        <r>
          <rPr>
            <sz val="11"/>
            <rFont val="Calibri"/>
            <family val="2"/>
            <charset val="238"/>
          </rPr>
          <t>SZV_B:ISA</t>
        </r>
      </text>
    </comment>
    <comment ref="B24" authorId="0" shapeId="0">
      <text>
        <r>
          <rPr>
            <sz val="11"/>
            <rFont val="Calibri"/>
            <family val="2"/>
            <charset val="238"/>
          </rPr>
          <t>SZV_B:FontossagiSorrent</t>
        </r>
      </text>
    </comment>
    <comment ref="C24" authorId="0" shapeId="0">
      <text>
        <r>
          <rPr>
            <sz val="11"/>
            <rFont val="Calibri"/>
            <family val="2"/>
            <charset val="238"/>
          </rPr>
          <t>SZV_B:FeladatKategoria</t>
        </r>
      </text>
    </comment>
    <comment ref="D24" authorId="0" shapeId="0">
      <text>
        <r>
          <rPr>
            <sz val="11"/>
            <rFont val="Calibri"/>
            <family val="2"/>
            <charset val="238"/>
          </rPr>
          <t>SZV_B:FeladatMegnevezes</t>
        </r>
      </text>
    </comment>
    <comment ref="E24" authorId="0" shapeId="0">
      <text>
        <r>
          <rPr>
            <sz val="11"/>
            <rFont val="Calibri"/>
            <family val="2"/>
            <charset val="238"/>
          </rPr>
          <t>SZV_B:ElviEngedelySzam</t>
        </r>
      </text>
    </comment>
    <comment ref="F24" authorId="0" shapeId="0">
      <text>
        <r>
          <rPr>
            <sz val="11"/>
            <rFont val="Calibri"/>
            <family val="2"/>
            <charset val="238"/>
          </rPr>
          <t>SZV_B:VKR_Kod</t>
        </r>
      </text>
    </comment>
    <comment ref="G24" authorId="0" shapeId="0">
      <text>
        <r>
          <rPr>
            <sz val="11"/>
            <rFont val="Calibri"/>
            <family val="2"/>
            <charset val="238"/>
          </rPr>
          <t>SZV_B:VKR_Nev</t>
        </r>
      </text>
    </comment>
    <comment ref="H24" authorId="0" shapeId="0">
      <text>
        <r>
          <rPr>
            <sz val="11"/>
            <rFont val="Calibri"/>
            <family val="2"/>
            <charset val="238"/>
          </rPr>
          <t>SZV_B:FeladatAzonosito</t>
        </r>
      </text>
    </comment>
    <comment ref="I24" authorId="0" shapeId="0">
      <text>
        <r>
          <rPr>
            <sz val="11"/>
            <rFont val="Calibri"/>
            <family val="2"/>
            <charset val="238"/>
          </rPr>
          <t>SZV_B:EllatasiTerulet</t>
        </r>
      </text>
    </comment>
    <comment ref="J24" authorId="0" shapeId="0">
      <text>
        <r>
          <rPr>
            <sz val="11"/>
            <rFont val="Calibri"/>
            <family val="2"/>
            <charset val="238"/>
          </rPr>
          <t>SZV_B:EllatasertFelelos</t>
        </r>
      </text>
    </comment>
    <comment ref="K24" authorId="0" shapeId="0">
      <text>
        <r>
          <rPr>
            <sz val="11"/>
            <rFont val="Calibri"/>
            <family val="2"/>
            <charset val="238"/>
          </rPr>
          <t>SZV_B:TervezettNettoKoltseg</t>
        </r>
      </text>
    </comment>
    <comment ref="L24" authorId="0" shapeId="0">
      <text>
        <r>
          <rPr>
            <sz val="11"/>
            <rFont val="Calibri"/>
            <family val="2"/>
            <charset val="238"/>
          </rPr>
          <t>SZV_B:IdotartamKezdes</t>
        </r>
      </text>
    </comment>
    <comment ref="M24" authorId="0" shapeId="0">
      <text>
        <r>
          <rPr>
            <sz val="11"/>
            <rFont val="Calibri"/>
            <family val="2"/>
            <charset val="238"/>
          </rPr>
          <t>SZV_B:IdotartamBefejezes</t>
        </r>
      </text>
    </comment>
    <comment ref="N24" authorId="0" shapeId="0">
      <text>
        <r>
          <rPr>
            <sz val="11"/>
            <rFont val="Calibri"/>
            <family val="2"/>
            <charset val="238"/>
          </rPr>
          <t>SZV_B:NettoKoltsegUtem1</t>
        </r>
      </text>
    </comment>
    <comment ref="O24" authorId="0" shapeId="0">
      <text>
        <r>
          <rPr>
            <sz val="11"/>
            <rFont val="Calibri"/>
            <family val="2"/>
            <charset val="238"/>
          </rPr>
          <t>SZV_B:NettoKoltsegUtem2</t>
        </r>
      </text>
    </comment>
    <comment ref="P24" authorId="0" shapeId="0">
      <text>
        <r>
          <rPr>
            <sz val="11"/>
            <rFont val="Calibri"/>
            <family val="2"/>
            <charset val="238"/>
          </rPr>
          <t>SZV_B:EM_Melleklet2_KTG</t>
        </r>
      </text>
    </comment>
    <comment ref="R24" authorId="0" shapeId="0">
      <text>
        <r>
          <rPr>
            <sz val="11"/>
            <rFont val="Calibri"/>
            <family val="2"/>
            <charset val="238"/>
          </rPr>
          <t>SZV_B:HDUtem1</t>
        </r>
      </text>
    </comment>
    <comment ref="S24" authorId="0" shapeId="0">
      <text>
        <r>
          <rPr>
            <sz val="11"/>
            <rFont val="Calibri"/>
            <family val="2"/>
            <charset val="238"/>
          </rPr>
          <t>SZV_B:ECSUtem1</t>
        </r>
      </text>
    </comment>
    <comment ref="T24" authorId="0" shapeId="0">
      <text>
        <r>
          <rPr>
            <sz val="11"/>
            <rFont val="Calibri"/>
            <family val="2"/>
            <charset val="238"/>
          </rPr>
          <t>SZV_B:KFHUtem1</t>
        </r>
      </text>
    </comment>
    <comment ref="U24" authorId="0" shapeId="0">
      <text>
        <r>
          <rPr>
            <sz val="11"/>
            <rFont val="Calibri"/>
            <family val="2"/>
            <charset val="238"/>
          </rPr>
          <t>SZV_B:Egyeb_SajatUtem1</t>
        </r>
      </text>
    </comment>
    <comment ref="V24" authorId="0" shapeId="0">
      <text>
        <r>
          <rPr>
            <sz val="11"/>
            <rFont val="Calibri"/>
            <family val="2"/>
            <charset val="238"/>
          </rPr>
          <t>SZV_B:DijUtem1</t>
        </r>
      </text>
    </comment>
    <comment ref="W24" authorId="0" shapeId="0">
      <text>
        <r>
          <rPr>
            <sz val="11"/>
            <rFont val="Calibri"/>
            <family val="2"/>
            <charset val="238"/>
          </rPr>
          <t>SZV_B:EM_Melleklet1_Utem1</t>
        </r>
      </text>
    </comment>
    <comment ref="X24" authorId="0" shapeId="0">
      <text>
        <r>
          <rPr>
            <sz val="11"/>
            <rFont val="Calibri"/>
            <family val="2"/>
            <charset val="238"/>
          </rPr>
          <t>SZV_B:EgyebAllamiUtem1</t>
        </r>
      </text>
    </comment>
    <comment ref="Y24" authorId="0" shapeId="0">
      <text>
        <r>
          <rPr>
            <sz val="11"/>
            <rFont val="Calibri"/>
            <family val="2"/>
            <charset val="238"/>
          </rPr>
          <t>SZV_B:OnkormanyzatiUtem1</t>
        </r>
      </text>
    </comment>
    <comment ref="Z24" authorId="0" shapeId="0">
      <text>
        <r>
          <rPr>
            <sz val="11"/>
            <rFont val="Calibri"/>
            <family val="2"/>
            <charset val="238"/>
          </rPr>
          <t>SZV_B:EUUtem1</t>
        </r>
      </text>
    </comment>
    <comment ref="AA24" authorId="0" shapeId="0">
      <text>
        <r>
          <rPr>
            <sz val="11"/>
            <rFont val="Calibri"/>
            <family val="2"/>
            <charset val="238"/>
          </rPr>
          <t>SZV_B:EgyebUtem1</t>
        </r>
      </text>
    </comment>
    <comment ref="AB24" authorId="0" shapeId="0">
      <text>
        <r>
          <rPr>
            <sz val="11"/>
            <rFont val="Calibri"/>
            <family val="2"/>
            <charset val="238"/>
          </rPr>
          <t>SZV_B:HitelKotvenyUtem1</t>
        </r>
      </text>
    </comment>
    <comment ref="AC24" authorId="0" shapeId="0">
      <text>
        <r>
          <rPr>
            <sz val="11"/>
            <rFont val="Calibri"/>
            <family val="2"/>
            <charset val="238"/>
          </rPr>
          <t>SZV_B:OsszesenUtem1</t>
        </r>
      </text>
    </comment>
    <comment ref="AF24" authorId="0" shapeId="0">
      <text>
        <r>
          <rPr>
            <sz val="11"/>
            <rFont val="Calibri"/>
            <family val="2"/>
            <charset val="238"/>
          </rPr>
          <t>SZV_B:HDUtem2</t>
        </r>
      </text>
    </comment>
    <comment ref="AG24" authorId="0" shapeId="0">
      <text>
        <r>
          <rPr>
            <sz val="11"/>
            <rFont val="Calibri"/>
            <family val="2"/>
            <charset val="238"/>
          </rPr>
          <t>SZV_B:ECSUtem2</t>
        </r>
      </text>
    </comment>
    <comment ref="AH24" authorId="0" shapeId="0">
      <text>
        <r>
          <rPr>
            <sz val="11"/>
            <rFont val="Calibri"/>
            <family val="2"/>
            <charset val="238"/>
          </rPr>
          <t>SZV_B:KFHUtem2</t>
        </r>
      </text>
    </comment>
    <comment ref="AI24" authorId="0" shapeId="0">
      <text>
        <r>
          <rPr>
            <sz val="11"/>
            <rFont val="Calibri"/>
            <family val="2"/>
            <charset val="238"/>
          </rPr>
          <t>SZV_B:Egyeb_SajatUtem2</t>
        </r>
      </text>
    </comment>
    <comment ref="AJ24" authorId="0" shapeId="0">
      <text>
        <r>
          <rPr>
            <sz val="11"/>
            <rFont val="Calibri"/>
            <family val="2"/>
            <charset val="238"/>
          </rPr>
          <t>SZV_B:DijUtem2</t>
        </r>
      </text>
    </comment>
    <comment ref="AK24" authorId="0" shapeId="0">
      <text>
        <r>
          <rPr>
            <sz val="11"/>
            <rFont val="Calibri"/>
            <family val="2"/>
            <charset val="238"/>
          </rPr>
          <t>SZV_B:EM_Melleklet1_Utem2</t>
        </r>
      </text>
    </comment>
    <comment ref="AL24" authorId="0" shapeId="0">
      <text>
        <r>
          <rPr>
            <sz val="11"/>
            <rFont val="Calibri"/>
            <family val="2"/>
            <charset val="238"/>
          </rPr>
          <t>SZV_B:EgyebAllamiUtem2</t>
        </r>
      </text>
    </comment>
    <comment ref="AM24" authorId="0" shapeId="0">
      <text>
        <r>
          <rPr>
            <sz val="11"/>
            <rFont val="Calibri"/>
            <family val="2"/>
            <charset val="238"/>
          </rPr>
          <t>SZV_B:OnkormanyzatiUtem2</t>
        </r>
      </text>
    </comment>
    <comment ref="AN24" authorId="0" shapeId="0">
      <text>
        <r>
          <rPr>
            <sz val="11"/>
            <rFont val="Calibri"/>
            <family val="2"/>
            <charset val="238"/>
          </rPr>
          <t>SZV_B:EUUtem2</t>
        </r>
      </text>
    </comment>
    <comment ref="AO24" authorId="0" shapeId="0">
      <text>
        <r>
          <rPr>
            <sz val="11"/>
            <rFont val="Calibri"/>
            <family val="2"/>
            <charset val="238"/>
          </rPr>
          <t>SZV_B:EgyebUtem2</t>
        </r>
      </text>
    </comment>
    <comment ref="AP24" authorId="0" shapeId="0">
      <text>
        <r>
          <rPr>
            <sz val="11"/>
            <rFont val="Calibri"/>
            <family val="2"/>
            <charset val="238"/>
          </rPr>
          <t>SZV_B:HitelKotvenyUtem2</t>
        </r>
      </text>
    </comment>
    <comment ref="AQ24" authorId="0" shapeId="0">
      <text>
        <r>
          <rPr>
            <sz val="11"/>
            <rFont val="Calibri"/>
            <family val="2"/>
            <charset val="238"/>
          </rPr>
          <t>SZV_B:OsszesenUtem2</t>
        </r>
      </text>
    </comment>
    <comment ref="AR24" authorId="0" shapeId="0">
      <text>
        <r>
          <rPr>
            <sz val="11"/>
            <rFont val="Calibri"/>
            <family val="2"/>
            <charset val="238"/>
          </rPr>
          <t>SZV_B:ForrashianyUtem2</t>
        </r>
      </text>
    </comment>
    <comment ref="AU24" authorId="0" shapeId="0">
      <text>
        <r>
          <rPr>
            <sz val="11"/>
            <rFont val="Calibri"/>
            <family val="2"/>
            <charset val="238"/>
          </rPr>
          <t>SZV_B:Indokolas</t>
        </r>
      </text>
    </comment>
    <comment ref="AV24" authorId="0" shapeId="0">
      <text>
        <r>
          <rPr>
            <sz val="11"/>
            <rFont val="Calibri"/>
            <family val="2"/>
            <charset val="238"/>
          </rPr>
          <t>SZV_B:Megjegyzes</t>
        </r>
      </text>
    </comment>
    <comment ref="AW24" authorId="0" shapeId="0">
      <text>
        <r>
          <rPr>
            <sz val="11"/>
            <rFont val="Calibri"/>
            <family val="2"/>
            <charset val="238"/>
          </rPr>
          <t>SZV_B:FeladatSorszam</t>
        </r>
      </text>
    </comment>
    <comment ref="AY24" authorId="0" shapeId="0">
      <text>
        <r>
          <rPr>
            <sz val="11"/>
            <rFont val="Calibri"/>
            <family val="2"/>
            <charset val="238"/>
          </rPr>
          <t>SZV_B:ISA</t>
        </r>
      </text>
    </comment>
    <comment ref="B25" authorId="0" shapeId="0">
      <text>
        <r>
          <rPr>
            <sz val="11"/>
            <rFont val="Calibri"/>
            <family val="2"/>
            <charset val="238"/>
          </rPr>
          <t>SZV_B:FontossagiSorrent</t>
        </r>
      </text>
    </comment>
    <comment ref="C25" authorId="0" shapeId="0">
      <text>
        <r>
          <rPr>
            <sz val="11"/>
            <rFont val="Calibri"/>
            <family val="2"/>
            <charset val="238"/>
          </rPr>
          <t>SZV_B:FeladatKategoria</t>
        </r>
      </text>
    </comment>
    <comment ref="D25" authorId="0" shapeId="0">
      <text>
        <r>
          <rPr>
            <sz val="11"/>
            <rFont val="Calibri"/>
            <family val="2"/>
            <charset val="238"/>
          </rPr>
          <t>SZV_B:FeladatMegnevezes</t>
        </r>
      </text>
    </comment>
    <comment ref="E25" authorId="0" shapeId="0">
      <text>
        <r>
          <rPr>
            <sz val="11"/>
            <rFont val="Calibri"/>
            <family val="2"/>
            <charset val="238"/>
          </rPr>
          <t>SZV_B:ElviEngedelySzam</t>
        </r>
      </text>
    </comment>
    <comment ref="F25" authorId="0" shapeId="0">
      <text>
        <r>
          <rPr>
            <sz val="11"/>
            <rFont val="Calibri"/>
            <family val="2"/>
            <charset val="238"/>
          </rPr>
          <t>SZV_B:VKR_Kod</t>
        </r>
      </text>
    </comment>
    <comment ref="G25" authorId="0" shapeId="0">
      <text>
        <r>
          <rPr>
            <sz val="11"/>
            <rFont val="Calibri"/>
            <family val="2"/>
            <charset val="238"/>
          </rPr>
          <t>SZV_B:VKR_Nev</t>
        </r>
      </text>
    </comment>
    <comment ref="H25" authorId="0" shapeId="0">
      <text>
        <r>
          <rPr>
            <sz val="11"/>
            <rFont val="Calibri"/>
            <family val="2"/>
            <charset val="238"/>
          </rPr>
          <t>SZV_B:FeladatAzonosito</t>
        </r>
      </text>
    </comment>
    <comment ref="I25" authorId="0" shapeId="0">
      <text>
        <r>
          <rPr>
            <sz val="11"/>
            <rFont val="Calibri"/>
            <family val="2"/>
            <charset val="238"/>
          </rPr>
          <t>SZV_B:EllatasiTerulet</t>
        </r>
      </text>
    </comment>
    <comment ref="J25" authorId="0" shapeId="0">
      <text>
        <r>
          <rPr>
            <sz val="11"/>
            <rFont val="Calibri"/>
            <family val="2"/>
            <charset val="238"/>
          </rPr>
          <t>SZV_B:EllatasertFelelos</t>
        </r>
      </text>
    </comment>
    <comment ref="K25" authorId="0" shapeId="0">
      <text>
        <r>
          <rPr>
            <sz val="11"/>
            <rFont val="Calibri"/>
            <family val="2"/>
            <charset val="238"/>
          </rPr>
          <t>SZV_B:TervezettNettoKoltseg</t>
        </r>
      </text>
    </comment>
    <comment ref="L25" authorId="0" shapeId="0">
      <text>
        <r>
          <rPr>
            <sz val="11"/>
            <rFont val="Calibri"/>
            <family val="2"/>
            <charset val="238"/>
          </rPr>
          <t>SZV_B:IdotartamKezdes</t>
        </r>
      </text>
    </comment>
    <comment ref="M25" authorId="0" shapeId="0">
      <text>
        <r>
          <rPr>
            <sz val="11"/>
            <rFont val="Calibri"/>
            <family val="2"/>
            <charset val="238"/>
          </rPr>
          <t>SZV_B:IdotartamBefejezes</t>
        </r>
      </text>
    </comment>
    <comment ref="N25" authorId="0" shapeId="0">
      <text>
        <r>
          <rPr>
            <sz val="11"/>
            <rFont val="Calibri"/>
            <family val="2"/>
            <charset val="238"/>
          </rPr>
          <t>SZV_B:NettoKoltsegUtem1</t>
        </r>
      </text>
    </comment>
    <comment ref="O25" authorId="0" shapeId="0">
      <text>
        <r>
          <rPr>
            <sz val="11"/>
            <rFont val="Calibri"/>
            <family val="2"/>
            <charset val="238"/>
          </rPr>
          <t>SZV_B:NettoKoltsegUtem2</t>
        </r>
      </text>
    </comment>
    <comment ref="P25" authorId="0" shapeId="0">
      <text>
        <r>
          <rPr>
            <sz val="11"/>
            <rFont val="Calibri"/>
            <family val="2"/>
            <charset val="238"/>
          </rPr>
          <t>SZV_B:EM_Melleklet2_KTG</t>
        </r>
      </text>
    </comment>
    <comment ref="R25" authorId="0" shapeId="0">
      <text>
        <r>
          <rPr>
            <sz val="11"/>
            <rFont val="Calibri"/>
            <family val="2"/>
            <charset val="238"/>
          </rPr>
          <t>SZV_B:HDUtem1</t>
        </r>
      </text>
    </comment>
    <comment ref="S25" authorId="0" shapeId="0">
      <text>
        <r>
          <rPr>
            <sz val="11"/>
            <rFont val="Calibri"/>
            <family val="2"/>
            <charset val="238"/>
          </rPr>
          <t>SZV_B:ECSUtem1</t>
        </r>
      </text>
    </comment>
    <comment ref="T25" authorId="0" shapeId="0">
      <text>
        <r>
          <rPr>
            <sz val="11"/>
            <rFont val="Calibri"/>
            <family val="2"/>
            <charset val="238"/>
          </rPr>
          <t>SZV_B:KFHUtem1</t>
        </r>
      </text>
    </comment>
    <comment ref="U25" authorId="0" shapeId="0">
      <text>
        <r>
          <rPr>
            <sz val="11"/>
            <rFont val="Calibri"/>
            <family val="2"/>
            <charset val="238"/>
          </rPr>
          <t>SZV_B:Egyeb_SajatUtem1</t>
        </r>
      </text>
    </comment>
    <comment ref="V25" authorId="0" shapeId="0">
      <text>
        <r>
          <rPr>
            <sz val="11"/>
            <rFont val="Calibri"/>
            <family val="2"/>
            <charset val="238"/>
          </rPr>
          <t>SZV_B:DijUtem1</t>
        </r>
      </text>
    </comment>
    <comment ref="W25" authorId="0" shapeId="0">
      <text>
        <r>
          <rPr>
            <sz val="11"/>
            <rFont val="Calibri"/>
            <family val="2"/>
            <charset val="238"/>
          </rPr>
          <t>SZV_B:EM_Melleklet1_Utem1</t>
        </r>
      </text>
    </comment>
    <comment ref="X25" authorId="0" shapeId="0">
      <text>
        <r>
          <rPr>
            <sz val="11"/>
            <rFont val="Calibri"/>
            <family val="2"/>
            <charset val="238"/>
          </rPr>
          <t>SZV_B:EgyebAllamiUtem1</t>
        </r>
      </text>
    </comment>
    <comment ref="Y25" authorId="0" shapeId="0">
      <text>
        <r>
          <rPr>
            <sz val="11"/>
            <rFont val="Calibri"/>
            <family val="2"/>
            <charset val="238"/>
          </rPr>
          <t>SZV_B:OnkormanyzatiUtem1</t>
        </r>
      </text>
    </comment>
    <comment ref="Z25" authorId="0" shapeId="0">
      <text>
        <r>
          <rPr>
            <sz val="11"/>
            <rFont val="Calibri"/>
            <family val="2"/>
            <charset val="238"/>
          </rPr>
          <t>SZV_B:EUUtem1</t>
        </r>
      </text>
    </comment>
    <comment ref="AA25" authorId="0" shapeId="0">
      <text>
        <r>
          <rPr>
            <sz val="11"/>
            <rFont val="Calibri"/>
            <family val="2"/>
            <charset val="238"/>
          </rPr>
          <t>SZV_B:EgyebUtem1</t>
        </r>
      </text>
    </comment>
    <comment ref="AB25" authorId="0" shapeId="0">
      <text>
        <r>
          <rPr>
            <sz val="11"/>
            <rFont val="Calibri"/>
            <family val="2"/>
            <charset val="238"/>
          </rPr>
          <t>SZV_B:HitelKotvenyUtem1</t>
        </r>
      </text>
    </comment>
    <comment ref="AC25" authorId="0" shapeId="0">
      <text>
        <r>
          <rPr>
            <sz val="11"/>
            <rFont val="Calibri"/>
            <family val="2"/>
            <charset val="238"/>
          </rPr>
          <t>SZV_B:OsszesenUtem1</t>
        </r>
      </text>
    </comment>
    <comment ref="AF25" authorId="0" shapeId="0">
      <text>
        <r>
          <rPr>
            <sz val="11"/>
            <rFont val="Calibri"/>
            <family val="2"/>
            <charset val="238"/>
          </rPr>
          <t>SZV_B:HDUtem2</t>
        </r>
      </text>
    </comment>
    <comment ref="AG25" authorId="0" shapeId="0">
      <text>
        <r>
          <rPr>
            <sz val="11"/>
            <rFont val="Calibri"/>
            <family val="2"/>
            <charset val="238"/>
          </rPr>
          <t>SZV_B:ECSUtem2</t>
        </r>
      </text>
    </comment>
    <comment ref="AH25" authorId="0" shapeId="0">
      <text>
        <r>
          <rPr>
            <sz val="11"/>
            <rFont val="Calibri"/>
            <family val="2"/>
            <charset val="238"/>
          </rPr>
          <t>SZV_B:KFHUtem2</t>
        </r>
      </text>
    </comment>
    <comment ref="AI25" authorId="0" shapeId="0">
      <text>
        <r>
          <rPr>
            <sz val="11"/>
            <rFont val="Calibri"/>
            <family val="2"/>
            <charset val="238"/>
          </rPr>
          <t>SZV_B:Egyeb_SajatUtem2</t>
        </r>
      </text>
    </comment>
    <comment ref="AJ25" authorId="0" shapeId="0">
      <text>
        <r>
          <rPr>
            <sz val="11"/>
            <rFont val="Calibri"/>
            <family val="2"/>
            <charset val="238"/>
          </rPr>
          <t>SZV_B:DijUtem2</t>
        </r>
      </text>
    </comment>
    <comment ref="AK25" authorId="0" shapeId="0">
      <text>
        <r>
          <rPr>
            <sz val="11"/>
            <rFont val="Calibri"/>
            <family val="2"/>
            <charset val="238"/>
          </rPr>
          <t>SZV_B:EM_Melleklet1_Utem2</t>
        </r>
      </text>
    </comment>
    <comment ref="AL25" authorId="0" shapeId="0">
      <text>
        <r>
          <rPr>
            <sz val="11"/>
            <rFont val="Calibri"/>
            <family val="2"/>
            <charset val="238"/>
          </rPr>
          <t>SZV_B:EgyebAllamiUtem2</t>
        </r>
      </text>
    </comment>
    <comment ref="AM25" authorId="0" shapeId="0">
      <text>
        <r>
          <rPr>
            <sz val="11"/>
            <rFont val="Calibri"/>
            <family val="2"/>
            <charset val="238"/>
          </rPr>
          <t>SZV_B:OnkormanyzatiUtem2</t>
        </r>
      </text>
    </comment>
    <comment ref="AN25" authorId="0" shapeId="0">
      <text>
        <r>
          <rPr>
            <sz val="11"/>
            <rFont val="Calibri"/>
            <family val="2"/>
            <charset val="238"/>
          </rPr>
          <t>SZV_B:EUUtem2</t>
        </r>
      </text>
    </comment>
    <comment ref="AO25" authorId="0" shapeId="0">
      <text>
        <r>
          <rPr>
            <sz val="11"/>
            <rFont val="Calibri"/>
            <family val="2"/>
            <charset val="238"/>
          </rPr>
          <t>SZV_B:EgyebUtem2</t>
        </r>
      </text>
    </comment>
    <comment ref="AP25" authorId="0" shapeId="0">
      <text>
        <r>
          <rPr>
            <sz val="11"/>
            <rFont val="Calibri"/>
            <family val="2"/>
            <charset val="238"/>
          </rPr>
          <t>SZV_B:HitelKotvenyUtem2</t>
        </r>
      </text>
    </comment>
    <comment ref="AQ25" authorId="0" shapeId="0">
      <text>
        <r>
          <rPr>
            <sz val="11"/>
            <rFont val="Calibri"/>
            <family val="2"/>
            <charset val="238"/>
          </rPr>
          <t>SZV_B:OsszesenUtem2</t>
        </r>
      </text>
    </comment>
    <comment ref="AR25" authorId="0" shapeId="0">
      <text>
        <r>
          <rPr>
            <sz val="11"/>
            <rFont val="Calibri"/>
            <family val="2"/>
            <charset val="238"/>
          </rPr>
          <t>SZV_B:ForrashianyUtem2</t>
        </r>
      </text>
    </comment>
    <comment ref="AU25" authorId="0" shapeId="0">
      <text>
        <r>
          <rPr>
            <sz val="11"/>
            <rFont val="Calibri"/>
            <family val="2"/>
            <charset val="238"/>
          </rPr>
          <t>SZV_B:Indokolas</t>
        </r>
      </text>
    </comment>
    <comment ref="AV25" authorId="0" shapeId="0">
      <text>
        <r>
          <rPr>
            <sz val="11"/>
            <rFont val="Calibri"/>
            <family val="2"/>
            <charset val="238"/>
          </rPr>
          <t>SZV_B:Megjegyzes</t>
        </r>
      </text>
    </comment>
    <comment ref="AW25" authorId="0" shapeId="0">
      <text>
        <r>
          <rPr>
            <sz val="11"/>
            <rFont val="Calibri"/>
            <family val="2"/>
            <charset val="238"/>
          </rPr>
          <t>SZV_B:FeladatSorszam</t>
        </r>
      </text>
    </comment>
    <comment ref="AY25" authorId="0" shapeId="0">
      <text>
        <r>
          <rPr>
            <sz val="11"/>
            <rFont val="Calibri"/>
            <family val="2"/>
            <charset val="238"/>
          </rPr>
          <t>SZV_B:ISA</t>
        </r>
      </text>
    </comment>
    <comment ref="B26" authorId="0" shapeId="0">
      <text>
        <r>
          <rPr>
            <sz val="11"/>
            <rFont val="Calibri"/>
            <family val="2"/>
            <charset val="238"/>
          </rPr>
          <t>SZV_B:FontossagiSorrent</t>
        </r>
      </text>
    </comment>
    <comment ref="C26" authorId="0" shapeId="0">
      <text>
        <r>
          <rPr>
            <sz val="11"/>
            <rFont val="Calibri"/>
            <family val="2"/>
            <charset val="238"/>
          </rPr>
          <t>SZV_B:FeladatKategoria</t>
        </r>
      </text>
    </comment>
    <comment ref="D26" authorId="0" shapeId="0">
      <text>
        <r>
          <rPr>
            <sz val="11"/>
            <rFont val="Calibri"/>
            <family val="2"/>
            <charset val="238"/>
          </rPr>
          <t>SZV_B:FeladatMegnevezes</t>
        </r>
      </text>
    </comment>
    <comment ref="E26" authorId="0" shapeId="0">
      <text>
        <r>
          <rPr>
            <sz val="11"/>
            <rFont val="Calibri"/>
            <family val="2"/>
            <charset val="238"/>
          </rPr>
          <t>SZV_B:ElviEngedelySzam</t>
        </r>
      </text>
    </comment>
    <comment ref="F26" authorId="0" shapeId="0">
      <text>
        <r>
          <rPr>
            <sz val="11"/>
            <rFont val="Calibri"/>
            <family val="2"/>
            <charset val="238"/>
          </rPr>
          <t>SZV_B:VKR_Kod</t>
        </r>
      </text>
    </comment>
    <comment ref="G26" authorId="0" shapeId="0">
      <text>
        <r>
          <rPr>
            <sz val="11"/>
            <rFont val="Calibri"/>
            <family val="2"/>
            <charset val="238"/>
          </rPr>
          <t>SZV_B:VKR_Nev</t>
        </r>
      </text>
    </comment>
    <comment ref="H26" authorId="0" shapeId="0">
      <text>
        <r>
          <rPr>
            <sz val="11"/>
            <rFont val="Calibri"/>
            <family val="2"/>
            <charset val="238"/>
          </rPr>
          <t>SZV_B:FeladatAzonosito</t>
        </r>
      </text>
    </comment>
    <comment ref="I26" authorId="0" shapeId="0">
      <text>
        <r>
          <rPr>
            <sz val="11"/>
            <rFont val="Calibri"/>
            <family val="2"/>
            <charset val="238"/>
          </rPr>
          <t>SZV_B:EllatasiTerulet</t>
        </r>
      </text>
    </comment>
    <comment ref="J26" authorId="0" shapeId="0">
      <text>
        <r>
          <rPr>
            <sz val="11"/>
            <rFont val="Calibri"/>
            <family val="2"/>
            <charset val="238"/>
          </rPr>
          <t>SZV_B:EllatasertFelelos</t>
        </r>
      </text>
    </comment>
    <comment ref="K26" authorId="0" shapeId="0">
      <text>
        <r>
          <rPr>
            <sz val="11"/>
            <rFont val="Calibri"/>
            <family val="2"/>
            <charset val="238"/>
          </rPr>
          <t>SZV_B:TervezettNettoKoltseg</t>
        </r>
      </text>
    </comment>
    <comment ref="L26" authorId="0" shapeId="0">
      <text>
        <r>
          <rPr>
            <sz val="11"/>
            <rFont val="Calibri"/>
            <family val="2"/>
            <charset val="238"/>
          </rPr>
          <t>SZV_B:IdotartamKezdes</t>
        </r>
      </text>
    </comment>
    <comment ref="M26" authorId="0" shapeId="0">
      <text>
        <r>
          <rPr>
            <sz val="11"/>
            <rFont val="Calibri"/>
            <family val="2"/>
            <charset val="238"/>
          </rPr>
          <t>SZV_B:IdotartamBefejezes</t>
        </r>
      </text>
    </comment>
    <comment ref="N26" authorId="0" shapeId="0">
      <text>
        <r>
          <rPr>
            <sz val="11"/>
            <rFont val="Calibri"/>
            <family val="2"/>
            <charset val="238"/>
          </rPr>
          <t>SZV_B:NettoKoltsegUtem1</t>
        </r>
      </text>
    </comment>
    <comment ref="O26" authorId="0" shapeId="0">
      <text>
        <r>
          <rPr>
            <sz val="11"/>
            <rFont val="Calibri"/>
            <family val="2"/>
            <charset val="238"/>
          </rPr>
          <t>SZV_B:NettoKoltsegUtem2</t>
        </r>
      </text>
    </comment>
    <comment ref="P26" authorId="0" shapeId="0">
      <text>
        <r>
          <rPr>
            <sz val="11"/>
            <rFont val="Calibri"/>
            <family val="2"/>
            <charset val="238"/>
          </rPr>
          <t>SZV_B:EM_Melleklet2_KTG</t>
        </r>
      </text>
    </comment>
    <comment ref="R26" authorId="0" shapeId="0">
      <text>
        <r>
          <rPr>
            <sz val="11"/>
            <rFont val="Calibri"/>
            <family val="2"/>
            <charset val="238"/>
          </rPr>
          <t>SZV_B:HDUtem1</t>
        </r>
      </text>
    </comment>
    <comment ref="S26" authorId="0" shapeId="0">
      <text>
        <r>
          <rPr>
            <sz val="11"/>
            <rFont val="Calibri"/>
            <family val="2"/>
            <charset val="238"/>
          </rPr>
          <t>SZV_B:ECSUtem1</t>
        </r>
      </text>
    </comment>
    <comment ref="T26" authorId="0" shapeId="0">
      <text>
        <r>
          <rPr>
            <sz val="11"/>
            <rFont val="Calibri"/>
            <family val="2"/>
            <charset val="238"/>
          </rPr>
          <t>SZV_B:KFHUtem1</t>
        </r>
      </text>
    </comment>
    <comment ref="U26" authorId="0" shapeId="0">
      <text>
        <r>
          <rPr>
            <sz val="11"/>
            <rFont val="Calibri"/>
            <family val="2"/>
            <charset val="238"/>
          </rPr>
          <t>SZV_B:Egyeb_SajatUtem1</t>
        </r>
      </text>
    </comment>
    <comment ref="V26" authorId="0" shapeId="0">
      <text>
        <r>
          <rPr>
            <sz val="11"/>
            <rFont val="Calibri"/>
            <family val="2"/>
            <charset val="238"/>
          </rPr>
          <t>SZV_B:DijUtem1</t>
        </r>
      </text>
    </comment>
    <comment ref="W26" authorId="0" shapeId="0">
      <text>
        <r>
          <rPr>
            <sz val="11"/>
            <rFont val="Calibri"/>
            <family val="2"/>
            <charset val="238"/>
          </rPr>
          <t>SZV_B:EM_Melleklet1_Utem1</t>
        </r>
      </text>
    </comment>
    <comment ref="X26" authorId="0" shapeId="0">
      <text>
        <r>
          <rPr>
            <sz val="11"/>
            <rFont val="Calibri"/>
            <family val="2"/>
            <charset val="238"/>
          </rPr>
          <t>SZV_B:EgyebAllamiUtem1</t>
        </r>
      </text>
    </comment>
    <comment ref="Y26" authorId="0" shapeId="0">
      <text>
        <r>
          <rPr>
            <sz val="11"/>
            <rFont val="Calibri"/>
            <family val="2"/>
            <charset val="238"/>
          </rPr>
          <t>SZV_B:OnkormanyzatiUtem1</t>
        </r>
      </text>
    </comment>
    <comment ref="Z26" authorId="0" shapeId="0">
      <text>
        <r>
          <rPr>
            <sz val="11"/>
            <rFont val="Calibri"/>
            <family val="2"/>
            <charset val="238"/>
          </rPr>
          <t>SZV_B:EUUtem1</t>
        </r>
      </text>
    </comment>
    <comment ref="AA26" authorId="0" shapeId="0">
      <text>
        <r>
          <rPr>
            <sz val="11"/>
            <rFont val="Calibri"/>
            <family val="2"/>
            <charset val="238"/>
          </rPr>
          <t>SZV_B:EgyebUtem1</t>
        </r>
      </text>
    </comment>
    <comment ref="AB26" authorId="0" shapeId="0">
      <text>
        <r>
          <rPr>
            <sz val="11"/>
            <rFont val="Calibri"/>
            <family val="2"/>
            <charset val="238"/>
          </rPr>
          <t>SZV_B:HitelKotvenyUtem1</t>
        </r>
      </text>
    </comment>
    <comment ref="AC26" authorId="0" shapeId="0">
      <text>
        <r>
          <rPr>
            <sz val="11"/>
            <rFont val="Calibri"/>
            <family val="2"/>
            <charset val="238"/>
          </rPr>
          <t>SZV_B:OsszesenUtem1</t>
        </r>
      </text>
    </comment>
    <comment ref="AF26" authorId="0" shapeId="0">
      <text>
        <r>
          <rPr>
            <sz val="11"/>
            <rFont val="Calibri"/>
            <family val="2"/>
            <charset val="238"/>
          </rPr>
          <t>SZV_B:HDUtem2</t>
        </r>
      </text>
    </comment>
    <comment ref="AG26" authorId="0" shapeId="0">
      <text>
        <r>
          <rPr>
            <sz val="11"/>
            <rFont val="Calibri"/>
            <family val="2"/>
            <charset val="238"/>
          </rPr>
          <t>SZV_B:ECSUtem2</t>
        </r>
      </text>
    </comment>
    <comment ref="AH26" authorId="0" shapeId="0">
      <text>
        <r>
          <rPr>
            <sz val="11"/>
            <rFont val="Calibri"/>
            <family val="2"/>
            <charset val="238"/>
          </rPr>
          <t>SZV_B:KFHUtem2</t>
        </r>
      </text>
    </comment>
    <comment ref="AI26" authorId="0" shapeId="0">
      <text>
        <r>
          <rPr>
            <sz val="11"/>
            <rFont val="Calibri"/>
            <family val="2"/>
            <charset val="238"/>
          </rPr>
          <t>SZV_B:Egyeb_SajatUtem2</t>
        </r>
      </text>
    </comment>
    <comment ref="AJ26" authorId="0" shapeId="0">
      <text>
        <r>
          <rPr>
            <sz val="11"/>
            <rFont val="Calibri"/>
            <family val="2"/>
            <charset val="238"/>
          </rPr>
          <t>SZV_B:DijUtem2</t>
        </r>
      </text>
    </comment>
    <comment ref="AK26" authorId="0" shapeId="0">
      <text>
        <r>
          <rPr>
            <sz val="11"/>
            <rFont val="Calibri"/>
            <family val="2"/>
            <charset val="238"/>
          </rPr>
          <t>SZV_B:EM_Melleklet1_Utem2</t>
        </r>
      </text>
    </comment>
    <comment ref="AL26" authorId="0" shapeId="0">
      <text>
        <r>
          <rPr>
            <sz val="11"/>
            <rFont val="Calibri"/>
            <family val="2"/>
            <charset val="238"/>
          </rPr>
          <t>SZV_B:EgyebAllamiUtem2</t>
        </r>
      </text>
    </comment>
    <comment ref="AM26" authorId="0" shapeId="0">
      <text>
        <r>
          <rPr>
            <sz val="11"/>
            <rFont val="Calibri"/>
            <family val="2"/>
            <charset val="238"/>
          </rPr>
          <t>SZV_B:OnkormanyzatiUtem2</t>
        </r>
      </text>
    </comment>
    <comment ref="AN26" authorId="0" shapeId="0">
      <text>
        <r>
          <rPr>
            <sz val="11"/>
            <rFont val="Calibri"/>
            <family val="2"/>
            <charset val="238"/>
          </rPr>
          <t>SZV_B:EUUtem2</t>
        </r>
      </text>
    </comment>
    <comment ref="AO26" authorId="0" shapeId="0">
      <text>
        <r>
          <rPr>
            <sz val="11"/>
            <rFont val="Calibri"/>
            <family val="2"/>
            <charset val="238"/>
          </rPr>
          <t>SZV_B:EgyebUtem2</t>
        </r>
      </text>
    </comment>
    <comment ref="AP26" authorId="0" shapeId="0">
      <text>
        <r>
          <rPr>
            <sz val="11"/>
            <rFont val="Calibri"/>
            <family val="2"/>
            <charset val="238"/>
          </rPr>
          <t>SZV_B:HitelKotvenyUtem2</t>
        </r>
      </text>
    </comment>
    <comment ref="AQ26" authorId="0" shapeId="0">
      <text>
        <r>
          <rPr>
            <sz val="11"/>
            <rFont val="Calibri"/>
            <family val="2"/>
            <charset val="238"/>
          </rPr>
          <t>SZV_B:OsszesenUtem2</t>
        </r>
      </text>
    </comment>
    <comment ref="AR26" authorId="0" shapeId="0">
      <text>
        <r>
          <rPr>
            <sz val="11"/>
            <rFont val="Calibri"/>
            <family val="2"/>
            <charset val="238"/>
          </rPr>
          <t>SZV_B:ForrashianyUtem2</t>
        </r>
      </text>
    </comment>
    <comment ref="AU26" authorId="0" shapeId="0">
      <text>
        <r>
          <rPr>
            <sz val="11"/>
            <rFont val="Calibri"/>
            <family val="2"/>
            <charset val="238"/>
          </rPr>
          <t>SZV_B:Indokolas</t>
        </r>
      </text>
    </comment>
    <comment ref="AV26" authorId="0" shapeId="0">
      <text>
        <r>
          <rPr>
            <sz val="11"/>
            <rFont val="Calibri"/>
            <family val="2"/>
            <charset val="238"/>
          </rPr>
          <t>SZV_B:Megjegyzes</t>
        </r>
      </text>
    </comment>
    <comment ref="AW26" authorId="0" shapeId="0">
      <text>
        <r>
          <rPr>
            <sz val="11"/>
            <rFont val="Calibri"/>
            <family val="2"/>
            <charset val="238"/>
          </rPr>
          <t>SZV_B:FeladatSorszam</t>
        </r>
      </text>
    </comment>
    <comment ref="AY26" authorId="0" shapeId="0">
      <text>
        <r>
          <rPr>
            <sz val="11"/>
            <rFont val="Calibri"/>
            <family val="2"/>
            <charset val="238"/>
          </rPr>
          <t>SZV_B:ISA</t>
        </r>
      </text>
    </comment>
    <comment ref="B27" authorId="0" shapeId="0">
      <text>
        <r>
          <rPr>
            <sz val="11"/>
            <rFont val="Calibri"/>
            <family val="2"/>
            <charset val="238"/>
          </rPr>
          <t>SZV_B:FontossagiSorrent</t>
        </r>
      </text>
    </comment>
    <comment ref="C27" authorId="0" shapeId="0">
      <text>
        <r>
          <rPr>
            <sz val="11"/>
            <rFont val="Calibri"/>
            <family val="2"/>
            <charset val="238"/>
          </rPr>
          <t>SZV_B:FeladatKategoria</t>
        </r>
      </text>
    </comment>
    <comment ref="D27" authorId="0" shapeId="0">
      <text>
        <r>
          <rPr>
            <sz val="11"/>
            <rFont val="Calibri"/>
            <family val="2"/>
            <charset val="238"/>
          </rPr>
          <t>SZV_B:FeladatMegnevezes</t>
        </r>
      </text>
    </comment>
    <comment ref="E27" authorId="0" shapeId="0">
      <text>
        <r>
          <rPr>
            <sz val="11"/>
            <rFont val="Calibri"/>
            <family val="2"/>
            <charset val="238"/>
          </rPr>
          <t>SZV_B:ElviEngedelySzam</t>
        </r>
      </text>
    </comment>
    <comment ref="F27" authorId="0" shapeId="0">
      <text>
        <r>
          <rPr>
            <sz val="11"/>
            <rFont val="Calibri"/>
            <family val="2"/>
            <charset val="238"/>
          </rPr>
          <t>SZV_B:VKR_Kod</t>
        </r>
      </text>
    </comment>
    <comment ref="G27" authorId="0" shapeId="0">
      <text>
        <r>
          <rPr>
            <sz val="11"/>
            <rFont val="Calibri"/>
            <family val="2"/>
            <charset val="238"/>
          </rPr>
          <t>SZV_B:VKR_Nev</t>
        </r>
      </text>
    </comment>
    <comment ref="H27" authorId="0" shapeId="0">
      <text>
        <r>
          <rPr>
            <sz val="11"/>
            <rFont val="Calibri"/>
            <family val="2"/>
            <charset val="238"/>
          </rPr>
          <t>SZV_B:FeladatAzonosito</t>
        </r>
      </text>
    </comment>
    <comment ref="I27" authorId="0" shapeId="0">
      <text>
        <r>
          <rPr>
            <sz val="11"/>
            <rFont val="Calibri"/>
            <family val="2"/>
            <charset val="238"/>
          </rPr>
          <t>SZV_B:EllatasiTerulet</t>
        </r>
      </text>
    </comment>
    <comment ref="J27" authorId="0" shapeId="0">
      <text>
        <r>
          <rPr>
            <sz val="11"/>
            <rFont val="Calibri"/>
            <family val="2"/>
            <charset val="238"/>
          </rPr>
          <t>SZV_B:EllatasertFelelos</t>
        </r>
      </text>
    </comment>
    <comment ref="K27" authorId="0" shapeId="0">
      <text>
        <r>
          <rPr>
            <sz val="11"/>
            <rFont val="Calibri"/>
            <family val="2"/>
            <charset val="238"/>
          </rPr>
          <t>SZV_B:TervezettNettoKoltseg</t>
        </r>
      </text>
    </comment>
    <comment ref="L27" authorId="0" shapeId="0">
      <text>
        <r>
          <rPr>
            <sz val="11"/>
            <rFont val="Calibri"/>
            <family val="2"/>
            <charset val="238"/>
          </rPr>
          <t>SZV_B:IdotartamKezdes</t>
        </r>
      </text>
    </comment>
    <comment ref="M27" authorId="0" shapeId="0">
      <text>
        <r>
          <rPr>
            <sz val="11"/>
            <rFont val="Calibri"/>
            <family val="2"/>
            <charset val="238"/>
          </rPr>
          <t>SZV_B:IdotartamBefejezes</t>
        </r>
      </text>
    </comment>
    <comment ref="N27" authorId="0" shapeId="0">
      <text>
        <r>
          <rPr>
            <sz val="11"/>
            <rFont val="Calibri"/>
            <family val="2"/>
            <charset val="238"/>
          </rPr>
          <t>SZV_B:NettoKoltsegUtem1</t>
        </r>
      </text>
    </comment>
    <comment ref="O27" authorId="0" shapeId="0">
      <text>
        <r>
          <rPr>
            <sz val="11"/>
            <rFont val="Calibri"/>
            <family val="2"/>
            <charset val="238"/>
          </rPr>
          <t>SZV_B:NettoKoltsegUtem2</t>
        </r>
      </text>
    </comment>
    <comment ref="P27" authorId="0" shapeId="0">
      <text>
        <r>
          <rPr>
            <sz val="11"/>
            <rFont val="Calibri"/>
            <family val="2"/>
            <charset val="238"/>
          </rPr>
          <t>SZV_B:EM_Melleklet2_KTG</t>
        </r>
      </text>
    </comment>
    <comment ref="R27" authorId="0" shapeId="0">
      <text>
        <r>
          <rPr>
            <sz val="11"/>
            <rFont val="Calibri"/>
            <family val="2"/>
            <charset val="238"/>
          </rPr>
          <t>SZV_B:HDUtem1</t>
        </r>
      </text>
    </comment>
    <comment ref="S27" authorId="0" shapeId="0">
      <text>
        <r>
          <rPr>
            <sz val="11"/>
            <rFont val="Calibri"/>
            <family val="2"/>
            <charset val="238"/>
          </rPr>
          <t>SZV_B:ECSUtem1</t>
        </r>
      </text>
    </comment>
    <comment ref="T27" authorId="0" shapeId="0">
      <text>
        <r>
          <rPr>
            <sz val="11"/>
            <rFont val="Calibri"/>
            <family val="2"/>
            <charset val="238"/>
          </rPr>
          <t>SZV_B:KFHUtem1</t>
        </r>
      </text>
    </comment>
    <comment ref="U27" authorId="0" shapeId="0">
      <text>
        <r>
          <rPr>
            <sz val="11"/>
            <rFont val="Calibri"/>
            <family val="2"/>
            <charset val="238"/>
          </rPr>
          <t>SZV_B:Egyeb_SajatUtem1</t>
        </r>
      </text>
    </comment>
    <comment ref="V27" authorId="0" shapeId="0">
      <text>
        <r>
          <rPr>
            <sz val="11"/>
            <rFont val="Calibri"/>
            <family val="2"/>
            <charset val="238"/>
          </rPr>
          <t>SZV_B:DijUtem1</t>
        </r>
      </text>
    </comment>
    <comment ref="W27" authorId="0" shapeId="0">
      <text>
        <r>
          <rPr>
            <sz val="11"/>
            <rFont val="Calibri"/>
            <family val="2"/>
            <charset val="238"/>
          </rPr>
          <t>SZV_B:EM_Melleklet1_Utem1</t>
        </r>
      </text>
    </comment>
    <comment ref="X27" authorId="0" shapeId="0">
      <text>
        <r>
          <rPr>
            <sz val="11"/>
            <rFont val="Calibri"/>
            <family val="2"/>
            <charset val="238"/>
          </rPr>
          <t>SZV_B:EgyebAllamiUtem1</t>
        </r>
      </text>
    </comment>
    <comment ref="Y27" authorId="0" shapeId="0">
      <text>
        <r>
          <rPr>
            <sz val="11"/>
            <rFont val="Calibri"/>
            <family val="2"/>
            <charset val="238"/>
          </rPr>
          <t>SZV_B:OnkormanyzatiUtem1</t>
        </r>
      </text>
    </comment>
    <comment ref="Z27" authorId="0" shapeId="0">
      <text>
        <r>
          <rPr>
            <sz val="11"/>
            <rFont val="Calibri"/>
            <family val="2"/>
            <charset val="238"/>
          </rPr>
          <t>SZV_B:EUUtem1</t>
        </r>
      </text>
    </comment>
    <comment ref="AA27" authorId="0" shapeId="0">
      <text>
        <r>
          <rPr>
            <sz val="11"/>
            <rFont val="Calibri"/>
            <family val="2"/>
            <charset val="238"/>
          </rPr>
          <t>SZV_B:EgyebUtem1</t>
        </r>
      </text>
    </comment>
    <comment ref="AB27" authorId="0" shapeId="0">
      <text>
        <r>
          <rPr>
            <sz val="11"/>
            <rFont val="Calibri"/>
            <family val="2"/>
            <charset val="238"/>
          </rPr>
          <t>SZV_B:HitelKotvenyUtem1</t>
        </r>
      </text>
    </comment>
    <comment ref="AC27" authorId="0" shapeId="0">
      <text>
        <r>
          <rPr>
            <sz val="11"/>
            <rFont val="Calibri"/>
            <family val="2"/>
            <charset val="238"/>
          </rPr>
          <t>SZV_B:OsszesenUtem1</t>
        </r>
      </text>
    </comment>
    <comment ref="AF27" authorId="0" shapeId="0">
      <text>
        <r>
          <rPr>
            <sz val="11"/>
            <rFont val="Calibri"/>
            <family val="2"/>
            <charset val="238"/>
          </rPr>
          <t>SZV_B:HDUtem2</t>
        </r>
      </text>
    </comment>
    <comment ref="AG27" authorId="0" shapeId="0">
      <text>
        <r>
          <rPr>
            <sz val="11"/>
            <rFont val="Calibri"/>
            <family val="2"/>
            <charset val="238"/>
          </rPr>
          <t>SZV_B:ECSUtem2</t>
        </r>
      </text>
    </comment>
    <comment ref="AH27" authorId="0" shapeId="0">
      <text>
        <r>
          <rPr>
            <sz val="11"/>
            <rFont val="Calibri"/>
            <family val="2"/>
            <charset val="238"/>
          </rPr>
          <t>SZV_B:KFHUtem2</t>
        </r>
      </text>
    </comment>
    <comment ref="AI27" authorId="0" shapeId="0">
      <text>
        <r>
          <rPr>
            <sz val="11"/>
            <rFont val="Calibri"/>
            <family val="2"/>
            <charset val="238"/>
          </rPr>
          <t>SZV_B:Egyeb_SajatUtem2</t>
        </r>
      </text>
    </comment>
    <comment ref="AJ27" authorId="0" shapeId="0">
      <text>
        <r>
          <rPr>
            <sz val="11"/>
            <rFont val="Calibri"/>
            <family val="2"/>
            <charset val="238"/>
          </rPr>
          <t>SZV_B:DijUtem2</t>
        </r>
      </text>
    </comment>
    <comment ref="AK27" authorId="0" shapeId="0">
      <text>
        <r>
          <rPr>
            <sz val="11"/>
            <rFont val="Calibri"/>
            <family val="2"/>
            <charset val="238"/>
          </rPr>
          <t>SZV_B:EM_Melleklet1_Utem2</t>
        </r>
      </text>
    </comment>
    <comment ref="AL27" authorId="0" shapeId="0">
      <text>
        <r>
          <rPr>
            <sz val="11"/>
            <rFont val="Calibri"/>
            <family val="2"/>
            <charset val="238"/>
          </rPr>
          <t>SZV_B:EgyebAllamiUtem2</t>
        </r>
      </text>
    </comment>
    <comment ref="AM27" authorId="0" shapeId="0">
      <text>
        <r>
          <rPr>
            <sz val="11"/>
            <rFont val="Calibri"/>
            <family val="2"/>
            <charset val="238"/>
          </rPr>
          <t>SZV_B:OnkormanyzatiUtem2</t>
        </r>
      </text>
    </comment>
    <comment ref="AN27" authorId="0" shapeId="0">
      <text>
        <r>
          <rPr>
            <sz val="11"/>
            <rFont val="Calibri"/>
            <family val="2"/>
            <charset val="238"/>
          </rPr>
          <t>SZV_B:EUUtem2</t>
        </r>
      </text>
    </comment>
    <comment ref="AO27" authorId="0" shapeId="0">
      <text>
        <r>
          <rPr>
            <sz val="11"/>
            <rFont val="Calibri"/>
            <family val="2"/>
            <charset val="238"/>
          </rPr>
          <t>SZV_B:EgyebUtem2</t>
        </r>
      </text>
    </comment>
    <comment ref="AP27" authorId="0" shapeId="0">
      <text>
        <r>
          <rPr>
            <sz val="11"/>
            <rFont val="Calibri"/>
            <family val="2"/>
            <charset val="238"/>
          </rPr>
          <t>SZV_B:HitelKotvenyUtem2</t>
        </r>
      </text>
    </comment>
    <comment ref="AQ27" authorId="0" shapeId="0">
      <text>
        <r>
          <rPr>
            <sz val="11"/>
            <rFont val="Calibri"/>
            <family val="2"/>
            <charset val="238"/>
          </rPr>
          <t>SZV_B:OsszesenUtem2</t>
        </r>
      </text>
    </comment>
    <comment ref="AR27" authorId="0" shapeId="0">
      <text>
        <r>
          <rPr>
            <sz val="11"/>
            <rFont val="Calibri"/>
            <family val="2"/>
            <charset val="238"/>
          </rPr>
          <t>SZV_B:ForrashianyUtem2</t>
        </r>
      </text>
    </comment>
    <comment ref="AU27" authorId="0" shapeId="0">
      <text>
        <r>
          <rPr>
            <sz val="11"/>
            <rFont val="Calibri"/>
            <family val="2"/>
            <charset val="238"/>
          </rPr>
          <t>SZV_B:Indokolas</t>
        </r>
      </text>
    </comment>
    <comment ref="AV27" authorId="0" shapeId="0">
      <text>
        <r>
          <rPr>
            <sz val="11"/>
            <rFont val="Calibri"/>
            <family val="2"/>
            <charset val="238"/>
          </rPr>
          <t>SZV_B:Megjegyzes</t>
        </r>
      </text>
    </comment>
    <comment ref="AW27" authorId="0" shapeId="0">
      <text>
        <r>
          <rPr>
            <sz val="11"/>
            <rFont val="Calibri"/>
            <family val="2"/>
            <charset val="238"/>
          </rPr>
          <t>SZV_B:FeladatSorszam</t>
        </r>
      </text>
    </comment>
    <comment ref="AY27" authorId="0" shapeId="0">
      <text>
        <r>
          <rPr>
            <sz val="11"/>
            <rFont val="Calibri"/>
            <family val="2"/>
            <charset val="238"/>
          </rPr>
          <t>SZV_B:ISA</t>
        </r>
      </text>
    </comment>
    <comment ref="B29" authorId="0" shapeId="0">
      <text>
        <r>
          <rPr>
            <sz val="11"/>
            <rFont val="Calibri"/>
            <family val="2"/>
            <charset val="238"/>
          </rPr>
          <t>SZV_B:FontossagiSorrent</t>
        </r>
      </text>
    </comment>
    <comment ref="C29" authorId="0" shapeId="0">
      <text>
        <r>
          <rPr>
            <sz val="11"/>
            <rFont val="Calibri"/>
            <family val="2"/>
            <charset val="238"/>
          </rPr>
          <t>SZV_B:FeladatKategoria</t>
        </r>
      </text>
    </comment>
    <comment ref="D29" authorId="0" shapeId="0">
      <text>
        <r>
          <rPr>
            <sz val="11"/>
            <rFont val="Calibri"/>
            <family val="2"/>
            <charset val="238"/>
          </rPr>
          <t>SZV_B:FeladatMegnevezes</t>
        </r>
      </text>
    </comment>
    <comment ref="E29" authorId="0" shapeId="0">
      <text>
        <r>
          <rPr>
            <sz val="11"/>
            <rFont val="Calibri"/>
            <family val="2"/>
            <charset val="238"/>
          </rPr>
          <t>SZV_B:ElviEngedelySzam</t>
        </r>
      </text>
    </comment>
    <comment ref="F29" authorId="0" shapeId="0">
      <text>
        <r>
          <rPr>
            <sz val="11"/>
            <rFont val="Calibri"/>
            <family val="2"/>
            <charset val="238"/>
          </rPr>
          <t>SZV_B:VKR_Kod</t>
        </r>
      </text>
    </comment>
    <comment ref="G29" authorId="0" shapeId="0">
      <text>
        <r>
          <rPr>
            <sz val="11"/>
            <rFont val="Calibri"/>
            <family val="2"/>
            <charset val="238"/>
          </rPr>
          <t>SZV_B:VKR_Nev</t>
        </r>
      </text>
    </comment>
    <comment ref="H29" authorId="0" shapeId="0">
      <text>
        <r>
          <rPr>
            <sz val="11"/>
            <rFont val="Calibri"/>
            <family val="2"/>
            <charset val="238"/>
          </rPr>
          <t>SZV_B:FeladatAzonosito</t>
        </r>
      </text>
    </comment>
    <comment ref="I29" authorId="0" shapeId="0">
      <text>
        <r>
          <rPr>
            <sz val="11"/>
            <rFont val="Calibri"/>
            <family val="2"/>
            <charset val="238"/>
          </rPr>
          <t>SZV_B:EllatasiTerulet</t>
        </r>
      </text>
    </comment>
    <comment ref="J29" authorId="0" shapeId="0">
      <text>
        <r>
          <rPr>
            <sz val="11"/>
            <rFont val="Calibri"/>
            <family val="2"/>
            <charset val="238"/>
          </rPr>
          <t>SZV_B:EllatasertFelelos</t>
        </r>
      </text>
    </comment>
    <comment ref="K29" authorId="0" shapeId="0">
      <text>
        <r>
          <rPr>
            <sz val="11"/>
            <rFont val="Calibri"/>
            <family val="2"/>
            <charset val="238"/>
          </rPr>
          <t>SZV_B:TervezettNettoKoltseg</t>
        </r>
      </text>
    </comment>
    <comment ref="L29" authorId="0" shapeId="0">
      <text>
        <r>
          <rPr>
            <sz val="11"/>
            <rFont val="Calibri"/>
            <family val="2"/>
            <charset val="238"/>
          </rPr>
          <t>SZV_B:IdotartamKezdes</t>
        </r>
      </text>
    </comment>
    <comment ref="M29" authorId="0" shapeId="0">
      <text>
        <r>
          <rPr>
            <sz val="11"/>
            <rFont val="Calibri"/>
            <family val="2"/>
            <charset val="238"/>
          </rPr>
          <t>SZV_B:IdotartamBefejezes</t>
        </r>
      </text>
    </comment>
    <comment ref="N29" authorId="0" shapeId="0">
      <text>
        <r>
          <rPr>
            <sz val="11"/>
            <rFont val="Calibri"/>
            <family val="2"/>
            <charset val="238"/>
          </rPr>
          <t>SZV_B:NettoKoltsegUtem1</t>
        </r>
      </text>
    </comment>
    <comment ref="O29" authorId="0" shapeId="0">
      <text>
        <r>
          <rPr>
            <sz val="11"/>
            <rFont val="Calibri"/>
            <family val="2"/>
            <charset val="238"/>
          </rPr>
          <t>SZV_B:NettoKoltsegUtem2</t>
        </r>
      </text>
    </comment>
    <comment ref="P29" authorId="0" shapeId="0">
      <text>
        <r>
          <rPr>
            <sz val="11"/>
            <rFont val="Calibri"/>
            <family val="2"/>
            <charset val="238"/>
          </rPr>
          <t>SZV_B:EM_Melleklet2_KTG</t>
        </r>
      </text>
    </comment>
    <comment ref="R29" authorId="0" shapeId="0">
      <text>
        <r>
          <rPr>
            <sz val="11"/>
            <rFont val="Calibri"/>
            <family val="2"/>
            <charset val="238"/>
          </rPr>
          <t>SZV_B:HDUtem1</t>
        </r>
      </text>
    </comment>
    <comment ref="S29" authorId="0" shapeId="0">
      <text>
        <r>
          <rPr>
            <sz val="11"/>
            <rFont val="Calibri"/>
            <family val="2"/>
            <charset val="238"/>
          </rPr>
          <t>SZV_B:ECSUtem1</t>
        </r>
      </text>
    </comment>
    <comment ref="T29" authorId="0" shapeId="0">
      <text>
        <r>
          <rPr>
            <sz val="11"/>
            <rFont val="Calibri"/>
            <family val="2"/>
            <charset val="238"/>
          </rPr>
          <t>SZV_B:KFHUtem1</t>
        </r>
      </text>
    </comment>
    <comment ref="U29" authorId="0" shapeId="0">
      <text>
        <r>
          <rPr>
            <sz val="11"/>
            <rFont val="Calibri"/>
            <family val="2"/>
            <charset val="238"/>
          </rPr>
          <t>SZV_B:Egyeb_SajatUtem1</t>
        </r>
      </text>
    </comment>
    <comment ref="V29" authorId="0" shapeId="0">
      <text>
        <r>
          <rPr>
            <sz val="11"/>
            <rFont val="Calibri"/>
            <family val="2"/>
            <charset val="238"/>
          </rPr>
          <t>SZV_B:DijUtem1</t>
        </r>
      </text>
    </comment>
    <comment ref="W29" authorId="0" shapeId="0">
      <text>
        <r>
          <rPr>
            <sz val="11"/>
            <rFont val="Calibri"/>
            <family val="2"/>
            <charset val="238"/>
          </rPr>
          <t>SZV_B:EM_Melleklet1_Utem1</t>
        </r>
      </text>
    </comment>
    <comment ref="X29" authorId="0" shapeId="0">
      <text>
        <r>
          <rPr>
            <sz val="11"/>
            <rFont val="Calibri"/>
            <family val="2"/>
            <charset val="238"/>
          </rPr>
          <t>SZV_B:EgyebAllamiUtem1</t>
        </r>
      </text>
    </comment>
    <comment ref="Y29" authorId="0" shapeId="0">
      <text>
        <r>
          <rPr>
            <sz val="11"/>
            <rFont val="Calibri"/>
            <family val="2"/>
            <charset val="238"/>
          </rPr>
          <t>SZV_B:OnkormanyzatiUtem1</t>
        </r>
      </text>
    </comment>
    <comment ref="Z29" authorId="0" shapeId="0">
      <text>
        <r>
          <rPr>
            <sz val="11"/>
            <rFont val="Calibri"/>
            <family val="2"/>
            <charset val="238"/>
          </rPr>
          <t>SZV_B:EUUtem1</t>
        </r>
      </text>
    </comment>
    <comment ref="AA29" authorId="0" shapeId="0">
      <text>
        <r>
          <rPr>
            <sz val="11"/>
            <rFont val="Calibri"/>
            <family val="2"/>
            <charset val="238"/>
          </rPr>
          <t>SZV_B:EgyebUtem1</t>
        </r>
      </text>
    </comment>
    <comment ref="AB29" authorId="0" shapeId="0">
      <text>
        <r>
          <rPr>
            <sz val="11"/>
            <rFont val="Calibri"/>
            <family val="2"/>
            <charset val="238"/>
          </rPr>
          <t>SZV_B:HitelKotvenyUtem1</t>
        </r>
      </text>
    </comment>
    <comment ref="AC29" authorId="0" shapeId="0">
      <text>
        <r>
          <rPr>
            <sz val="11"/>
            <rFont val="Calibri"/>
            <family val="2"/>
            <charset val="238"/>
          </rPr>
          <t>SZV_B:OsszesenUtem1</t>
        </r>
      </text>
    </comment>
    <comment ref="AF29" authorId="0" shapeId="0">
      <text>
        <r>
          <rPr>
            <sz val="11"/>
            <rFont val="Calibri"/>
            <family val="2"/>
            <charset val="238"/>
          </rPr>
          <t>SZV_B:HDUtem2</t>
        </r>
      </text>
    </comment>
    <comment ref="AG29" authorId="0" shapeId="0">
      <text>
        <r>
          <rPr>
            <sz val="11"/>
            <rFont val="Calibri"/>
            <family val="2"/>
            <charset val="238"/>
          </rPr>
          <t>SZV_B:ECSUtem2</t>
        </r>
      </text>
    </comment>
    <comment ref="AH29" authorId="0" shapeId="0">
      <text>
        <r>
          <rPr>
            <sz val="11"/>
            <rFont val="Calibri"/>
            <family val="2"/>
            <charset val="238"/>
          </rPr>
          <t>SZV_B:KFHUtem2</t>
        </r>
      </text>
    </comment>
    <comment ref="AI29" authorId="0" shapeId="0">
      <text>
        <r>
          <rPr>
            <sz val="11"/>
            <rFont val="Calibri"/>
            <family val="2"/>
            <charset val="238"/>
          </rPr>
          <t>SZV_B:Egyeb_SajatUtem2</t>
        </r>
      </text>
    </comment>
    <comment ref="AJ29" authorId="0" shapeId="0">
      <text>
        <r>
          <rPr>
            <sz val="11"/>
            <rFont val="Calibri"/>
            <family val="2"/>
            <charset val="238"/>
          </rPr>
          <t>SZV_B:DijUtem2</t>
        </r>
      </text>
    </comment>
    <comment ref="AK29" authorId="0" shapeId="0">
      <text>
        <r>
          <rPr>
            <sz val="11"/>
            <rFont val="Calibri"/>
            <family val="2"/>
            <charset val="238"/>
          </rPr>
          <t>SZV_B:EM_Melleklet1_Utem2</t>
        </r>
      </text>
    </comment>
    <comment ref="AL29" authorId="0" shapeId="0">
      <text>
        <r>
          <rPr>
            <sz val="11"/>
            <rFont val="Calibri"/>
            <family val="2"/>
            <charset val="238"/>
          </rPr>
          <t>SZV_B:EgyebAllamiUtem2</t>
        </r>
      </text>
    </comment>
    <comment ref="AM29" authorId="0" shapeId="0">
      <text>
        <r>
          <rPr>
            <sz val="11"/>
            <rFont val="Calibri"/>
            <family val="2"/>
            <charset val="238"/>
          </rPr>
          <t>SZV_B:OnkormanyzatiUtem2</t>
        </r>
      </text>
    </comment>
    <comment ref="AN29" authorId="0" shapeId="0">
      <text>
        <r>
          <rPr>
            <sz val="11"/>
            <rFont val="Calibri"/>
            <family val="2"/>
            <charset val="238"/>
          </rPr>
          <t>SZV_B:EUUtem2</t>
        </r>
      </text>
    </comment>
    <comment ref="AO29" authorId="0" shapeId="0">
      <text>
        <r>
          <rPr>
            <sz val="11"/>
            <rFont val="Calibri"/>
            <family val="2"/>
            <charset val="238"/>
          </rPr>
          <t>SZV_B:EgyebUtem2</t>
        </r>
      </text>
    </comment>
    <comment ref="AP29" authorId="0" shapeId="0">
      <text>
        <r>
          <rPr>
            <sz val="11"/>
            <rFont val="Calibri"/>
            <family val="2"/>
            <charset val="238"/>
          </rPr>
          <t>SZV_B:HitelKotvenyUtem2</t>
        </r>
      </text>
    </comment>
    <comment ref="AQ29" authorId="0" shapeId="0">
      <text>
        <r>
          <rPr>
            <sz val="11"/>
            <rFont val="Calibri"/>
            <family val="2"/>
            <charset val="238"/>
          </rPr>
          <t>SZV_B:OsszesenUtem2</t>
        </r>
      </text>
    </comment>
    <comment ref="AR29" authorId="0" shapeId="0">
      <text>
        <r>
          <rPr>
            <sz val="11"/>
            <rFont val="Calibri"/>
            <family val="2"/>
            <charset val="238"/>
          </rPr>
          <t>SZV_B:ForrashianyUtem2</t>
        </r>
      </text>
    </comment>
    <comment ref="AU29" authorId="0" shapeId="0">
      <text>
        <r>
          <rPr>
            <sz val="11"/>
            <rFont val="Calibri"/>
            <family val="2"/>
            <charset val="238"/>
          </rPr>
          <t>SZV_B:Indokolas</t>
        </r>
      </text>
    </comment>
    <comment ref="AV29" authorId="0" shapeId="0">
      <text>
        <r>
          <rPr>
            <sz val="11"/>
            <rFont val="Calibri"/>
            <family val="2"/>
            <charset val="238"/>
          </rPr>
          <t>SZV_B:Megjegyzes</t>
        </r>
      </text>
    </comment>
    <comment ref="AW29" authorId="0" shapeId="0">
      <text>
        <r>
          <rPr>
            <sz val="11"/>
            <rFont val="Calibri"/>
            <family val="2"/>
            <charset val="238"/>
          </rPr>
          <t>SZV_B:FeladatSorszam</t>
        </r>
      </text>
    </comment>
    <comment ref="AY29" authorId="0" shapeId="0">
      <text>
        <r>
          <rPr>
            <sz val="11"/>
            <rFont val="Calibri"/>
            <family val="2"/>
            <charset val="238"/>
          </rPr>
          <t>SZV_B:ISA</t>
        </r>
      </text>
    </comment>
    <comment ref="B30" authorId="0" shapeId="0">
      <text>
        <r>
          <rPr>
            <sz val="11"/>
            <rFont val="Calibri"/>
            <family val="2"/>
            <charset val="238"/>
          </rPr>
          <t>SZV_B:FontossagiSorrent</t>
        </r>
      </text>
    </comment>
    <comment ref="C30" authorId="0" shapeId="0">
      <text>
        <r>
          <rPr>
            <sz val="11"/>
            <rFont val="Calibri"/>
            <family val="2"/>
            <charset val="238"/>
          </rPr>
          <t>SZV_B:FeladatKategoria</t>
        </r>
      </text>
    </comment>
    <comment ref="D30" authorId="0" shapeId="0">
      <text>
        <r>
          <rPr>
            <sz val="11"/>
            <rFont val="Calibri"/>
            <family val="2"/>
            <charset val="238"/>
          </rPr>
          <t>SZV_B:FeladatMegnevezes</t>
        </r>
      </text>
    </comment>
    <comment ref="E30" authorId="0" shapeId="0">
      <text>
        <r>
          <rPr>
            <sz val="11"/>
            <rFont val="Calibri"/>
            <family val="2"/>
            <charset val="238"/>
          </rPr>
          <t>SZV_B:ElviEngedelySzam</t>
        </r>
      </text>
    </comment>
    <comment ref="F30" authorId="0" shapeId="0">
      <text>
        <r>
          <rPr>
            <sz val="11"/>
            <rFont val="Calibri"/>
            <family val="2"/>
            <charset val="238"/>
          </rPr>
          <t>SZV_B:VKR_Kod</t>
        </r>
      </text>
    </comment>
    <comment ref="G30" authorId="0" shapeId="0">
      <text>
        <r>
          <rPr>
            <sz val="11"/>
            <rFont val="Calibri"/>
            <family val="2"/>
            <charset val="238"/>
          </rPr>
          <t>SZV_B:VKR_Nev</t>
        </r>
      </text>
    </comment>
    <comment ref="H30" authorId="0" shapeId="0">
      <text>
        <r>
          <rPr>
            <sz val="11"/>
            <rFont val="Calibri"/>
            <family val="2"/>
            <charset val="238"/>
          </rPr>
          <t>SZV_B:FeladatAzonosito</t>
        </r>
      </text>
    </comment>
    <comment ref="I30" authorId="0" shapeId="0">
      <text>
        <r>
          <rPr>
            <sz val="11"/>
            <rFont val="Calibri"/>
            <family val="2"/>
            <charset val="238"/>
          </rPr>
          <t>SZV_B:EllatasiTerulet</t>
        </r>
      </text>
    </comment>
    <comment ref="J30" authorId="0" shapeId="0">
      <text>
        <r>
          <rPr>
            <sz val="11"/>
            <rFont val="Calibri"/>
            <family val="2"/>
            <charset val="238"/>
          </rPr>
          <t>SZV_B:EllatasertFelelos</t>
        </r>
      </text>
    </comment>
    <comment ref="K30" authorId="0" shapeId="0">
      <text>
        <r>
          <rPr>
            <sz val="11"/>
            <rFont val="Calibri"/>
            <family val="2"/>
            <charset val="238"/>
          </rPr>
          <t>SZV_B:TervezettNettoKoltseg</t>
        </r>
      </text>
    </comment>
    <comment ref="L30" authorId="0" shapeId="0">
      <text>
        <r>
          <rPr>
            <sz val="11"/>
            <rFont val="Calibri"/>
            <family val="2"/>
            <charset val="238"/>
          </rPr>
          <t>SZV_B:IdotartamKezdes</t>
        </r>
      </text>
    </comment>
    <comment ref="M30" authorId="0" shapeId="0">
      <text>
        <r>
          <rPr>
            <sz val="11"/>
            <rFont val="Calibri"/>
            <family val="2"/>
            <charset val="238"/>
          </rPr>
          <t>SZV_B:IdotartamBefejezes</t>
        </r>
      </text>
    </comment>
    <comment ref="N30" authorId="0" shapeId="0">
      <text>
        <r>
          <rPr>
            <sz val="11"/>
            <rFont val="Calibri"/>
            <family val="2"/>
            <charset val="238"/>
          </rPr>
          <t>SZV_B:NettoKoltsegUtem1</t>
        </r>
      </text>
    </comment>
    <comment ref="O30" authorId="0" shapeId="0">
      <text>
        <r>
          <rPr>
            <sz val="11"/>
            <rFont val="Calibri"/>
            <family val="2"/>
            <charset val="238"/>
          </rPr>
          <t>SZV_B:NettoKoltsegUtem2</t>
        </r>
      </text>
    </comment>
    <comment ref="P30" authorId="0" shapeId="0">
      <text>
        <r>
          <rPr>
            <sz val="11"/>
            <rFont val="Calibri"/>
            <family val="2"/>
            <charset val="238"/>
          </rPr>
          <t>SZV_B:EM_Melleklet2_KTG</t>
        </r>
      </text>
    </comment>
    <comment ref="R30" authorId="0" shapeId="0">
      <text>
        <r>
          <rPr>
            <sz val="11"/>
            <rFont val="Calibri"/>
            <family val="2"/>
            <charset val="238"/>
          </rPr>
          <t>SZV_B:HDUtem1</t>
        </r>
      </text>
    </comment>
    <comment ref="S30" authorId="0" shapeId="0">
      <text>
        <r>
          <rPr>
            <sz val="11"/>
            <rFont val="Calibri"/>
            <family val="2"/>
            <charset val="238"/>
          </rPr>
          <t>SZV_B:ECSUtem1</t>
        </r>
      </text>
    </comment>
    <comment ref="T30" authorId="0" shapeId="0">
      <text>
        <r>
          <rPr>
            <sz val="11"/>
            <rFont val="Calibri"/>
            <family val="2"/>
            <charset val="238"/>
          </rPr>
          <t>SZV_B:KFHUtem1</t>
        </r>
      </text>
    </comment>
    <comment ref="U30" authorId="0" shapeId="0">
      <text>
        <r>
          <rPr>
            <sz val="11"/>
            <rFont val="Calibri"/>
            <family val="2"/>
            <charset val="238"/>
          </rPr>
          <t>SZV_B:Egyeb_SajatUtem1</t>
        </r>
      </text>
    </comment>
    <comment ref="V30" authorId="0" shapeId="0">
      <text>
        <r>
          <rPr>
            <sz val="11"/>
            <rFont val="Calibri"/>
            <family val="2"/>
            <charset val="238"/>
          </rPr>
          <t>SZV_B:DijUtem1</t>
        </r>
      </text>
    </comment>
    <comment ref="W30" authorId="0" shapeId="0">
      <text>
        <r>
          <rPr>
            <sz val="11"/>
            <rFont val="Calibri"/>
            <family val="2"/>
            <charset val="238"/>
          </rPr>
          <t>SZV_B:EM_Melleklet1_Utem1</t>
        </r>
      </text>
    </comment>
    <comment ref="X30" authorId="0" shapeId="0">
      <text>
        <r>
          <rPr>
            <sz val="11"/>
            <rFont val="Calibri"/>
            <family val="2"/>
            <charset val="238"/>
          </rPr>
          <t>SZV_B:EgyebAllamiUtem1</t>
        </r>
      </text>
    </comment>
    <comment ref="Y30" authorId="0" shapeId="0">
      <text>
        <r>
          <rPr>
            <sz val="11"/>
            <rFont val="Calibri"/>
            <family val="2"/>
            <charset val="238"/>
          </rPr>
          <t>SZV_B:OnkormanyzatiUtem1</t>
        </r>
      </text>
    </comment>
    <comment ref="Z30" authorId="0" shapeId="0">
      <text>
        <r>
          <rPr>
            <sz val="11"/>
            <rFont val="Calibri"/>
            <family val="2"/>
            <charset val="238"/>
          </rPr>
          <t>SZV_B:EUUtem1</t>
        </r>
      </text>
    </comment>
    <comment ref="AA30" authorId="0" shapeId="0">
      <text>
        <r>
          <rPr>
            <sz val="11"/>
            <rFont val="Calibri"/>
            <family val="2"/>
            <charset val="238"/>
          </rPr>
          <t>SZV_B:EgyebUtem1</t>
        </r>
      </text>
    </comment>
    <comment ref="AB30" authorId="0" shapeId="0">
      <text>
        <r>
          <rPr>
            <sz val="11"/>
            <rFont val="Calibri"/>
            <family val="2"/>
            <charset val="238"/>
          </rPr>
          <t>SZV_B:HitelKotvenyUtem1</t>
        </r>
      </text>
    </comment>
    <comment ref="AC30" authorId="0" shapeId="0">
      <text>
        <r>
          <rPr>
            <sz val="11"/>
            <rFont val="Calibri"/>
            <family val="2"/>
            <charset val="238"/>
          </rPr>
          <t>SZV_B:OsszesenUtem1</t>
        </r>
      </text>
    </comment>
    <comment ref="AF30" authorId="0" shapeId="0">
      <text>
        <r>
          <rPr>
            <sz val="11"/>
            <rFont val="Calibri"/>
            <family val="2"/>
            <charset val="238"/>
          </rPr>
          <t>SZV_B:HDUtem2</t>
        </r>
      </text>
    </comment>
    <comment ref="AG30" authorId="0" shapeId="0">
      <text>
        <r>
          <rPr>
            <sz val="11"/>
            <rFont val="Calibri"/>
            <family val="2"/>
            <charset val="238"/>
          </rPr>
          <t>SZV_B:ECSUtem2</t>
        </r>
      </text>
    </comment>
    <comment ref="AH30" authorId="0" shapeId="0">
      <text>
        <r>
          <rPr>
            <sz val="11"/>
            <rFont val="Calibri"/>
            <family val="2"/>
            <charset val="238"/>
          </rPr>
          <t>SZV_B:KFHUtem2</t>
        </r>
      </text>
    </comment>
    <comment ref="AI30" authorId="0" shapeId="0">
      <text>
        <r>
          <rPr>
            <sz val="11"/>
            <rFont val="Calibri"/>
            <family val="2"/>
            <charset val="238"/>
          </rPr>
          <t>SZV_B:Egyeb_SajatUtem2</t>
        </r>
      </text>
    </comment>
    <comment ref="AJ30" authorId="0" shapeId="0">
      <text>
        <r>
          <rPr>
            <sz val="11"/>
            <rFont val="Calibri"/>
            <family val="2"/>
            <charset val="238"/>
          </rPr>
          <t>SZV_B:DijUtem2</t>
        </r>
      </text>
    </comment>
    <comment ref="AK30" authorId="0" shapeId="0">
      <text>
        <r>
          <rPr>
            <sz val="11"/>
            <rFont val="Calibri"/>
            <family val="2"/>
            <charset val="238"/>
          </rPr>
          <t>SZV_B:EM_Melleklet1_Utem2</t>
        </r>
      </text>
    </comment>
    <comment ref="AL30" authorId="0" shapeId="0">
      <text>
        <r>
          <rPr>
            <sz val="11"/>
            <rFont val="Calibri"/>
            <family val="2"/>
            <charset val="238"/>
          </rPr>
          <t>SZV_B:EgyebAllamiUtem2</t>
        </r>
      </text>
    </comment>
    <comment ref="AM30" authorId="0" shapeId="0">
      <text>
        <r>
          <rPr>
            <sz val="11"/>
            <rFont val="Calibri"/>
            <family val="2"/>
            <charset val="238"/>
          </rPr>
          <t>SZV_B:OnkormanyzatiUtem2</t>
        </r>
      </text>
    </comment>
    <comment ref="AN30" authorId="0" shapeId="0">
      <text>
        <r>
          <rPr>
            <sz val="11"/>
            <rFont val="Calibri"/>
            <family val="2"/>
            <charset val="238"/>
          </rPr>
          <t>SZV_B:EUUtem2</t>
        </r>
      </text>
    </comment>
    <comment ref="AO30" authorId="0" shapeId="0">
      <text>
        <r>
          <rPr>
            <sz val="11"/>
            <rFont val="Calibri"/>
            <family val="2"/>
            <charset val="238"/>
          </rPr>
          <t>SZV_B:EgyebUtem2</t>
        </r>
      </text>
    </comment>
    <comment ref="AP30" authorId="0" shapeId="0">
      <text>
        <r>
          <rPr>
            <sz val="11"/>
            <rFont val="Calibri"/>
            <family val="2"/>
            <charset val="238"/>
          </rPr>
          <t>SZV_B:HitelKotvenyUtem2</t>
        </r>
      </text>
    </comment>
    <comment ref="AQ30" authorId="0" shapeId="0">
      <text>
        <r>
          <rPr>
            <sz val="11"/>
            <rFont val="Calibri"/>
            <family val="2"/>
            <charset val="238"/>
          </rPr>
          <t>SZV_B:OsszesenUtem2</t>
        </r>
      </text>
    </comment>
    <comment ref="AR30" authorId="0" shapeId="0">
      <text>
        <r>
          <rPr>
            <sz val="11"/>
            <rFont val="Calibri"/>
            <family val="2"/>
            <charset val="238"/>
          </rPr>
          <t>SZV_B:ForrashianyUtem2</t>
        </r>
      </text>
    </comment>
    <comment ref="AU30" authorId="0" shapeId="0">
      <text>
        <r>
          <rPr>
            <sz val="11"/>
            <rFont val="Calibri"/>
            <family val="2"/>
            <charset val="238"/>
          </rPr>
          <t>SZV_B:Indokolas</t>
        </r>
      </text>
    </comment>
    <comment ref="AV30" authorId="0" shapeId="0">
      <text>
        <r>
          <rPr>
            <sz val="11"/>
            <rFont val="Calibri"/>
            <family val="2"/>
            <charset val="238"/>
          </rPr>
          <t>SZV_B:Megjegyzes</t>
        </r>
      </text>
    </comment>
    <comment ref="AW30" authorId="0" shapeId="0">
      <text>
        <r>
          <rPr>
            <sz val="11"/>
            <rFont val="Calibri"/>
            <family val="2"/>
            <charset val="238"/>
          </rPr>
          <t>SZV_B:FeladatSorszam</t>
        </r>
      </text>
    </comment>
    <comment ref="AY30" authorId="0" shapeId="0">
      <text>
        <r>
          <rPr>
            <sz val="11"/>
            <rFont val="Calibri"/>
            <family val="2"/>
            <charset val="238"/>
          </rPr>
          <t>SZV_B:ISA</t>
        </r>
      </text>
    </comment>
    <comment ref="B31" authorId="0" shapeId="0">
      <text>
        <r>
          <rPr>
            <sz val="11"/>
            <rFont val="Calibri"/>
            <family val="2"/>
            <charset val="238"/>
          </rPr>
          <t>SZV_B:FontossagiSorrent</t>
        </r>
      </text>
    </comment>
    <comment ref="C31" authorId="0" shapeId="0">
      <text>
        <r>
          <rPr>
            <sz val="11"/>
            <rFont val="Calibri"/>
            <family val="2"/>
            <charset val="238"/>
          </rPr>
          <t>SZV_B:FeladatKategoria</t>
        </r>
      </text>
    </comment>
    <comment ref="D31" authorId="0" shapeId="0">
      <text>
        <r>
          <rPr>
            <sz val="11"/>
            <rFont val="Calibri"/>
            <family val="2"/>
            <charset val="238"/>
          </rPr>
          <t>SZV_B:FeladatMegnevezes</t>
        </r>
      </text>
    </comment>
    <comment ref="E31" authorId="0" shapeId="0">
      <text>
        <r>
          <rPr>
            <sz val="11"/>
            <rFont val="Calibri"/>
            <family val="2"/>
            <charset val="238"/>
          </rPr>
          <t>SZV_B:ElviEngedelySzam</t>
        </r>
      </text>
    </comment>
    <comment ref="F31" authorId="0" shapeId="0">
      <text>
        <r>
          <rPr>
            <sz val="11"/>
            <rFont val="Calibri"/>
            <family val="2"/>
            <charset val="238"/>
          </rPr>
          <t>SZV_B:VKR_Kod</t>
        </r>
      </text>
    </comment>
    <comment ref="G31" authorId="0" shapeId="0">
      <text>
        <r>
          <rPr>
            <sz val="11"/>
            <rFont val="Calibri"/>
            <family val="2"/>
            <charset val="238"/>
          </rPr>
          <t>SZV_B:VKR_Nev</t>
        </r>
      </text>
    </comment>
    <comment ref="H31" authorId="0" shapeId="0">
      <text>
        <r>
          <rPr>
            <sz val="11"/>
            <rFont val="Calibri"/>
            <family val="2"/>
            <charset val="238"/>
          </rPr>
          <t>SZV_B:FeladatAzonosito</t>
        </r>
      </text>
    </comment>
    <comment ref="I31" authorId="0" shapeId="0">
      <text>
        <r>
          <rPr>
            <sz val="11"/>
            <rFont val="Calibri"/>
            <family val="2"/>
            <charset val="238"/>
          </rPr>
          <t>SZV_B:EllatasiTerulet</t>
        </r>
      </text>
    </comment>
    <comment ref="J31" authorId="0" shapeId="0">
      <text>
        <r>
          <rPr>
            <sz val="11"/>
            <rFont val="Calibri"/>
            <family val="2"/>
            <charset val="238"/>
          </rPr>
          <t>SZV_B:EllatasertFelelos</t>
        </r>
      </text>
    </comment>
    <comment ref="K31" authorId="0" shapeId="0">
      <text>
        <r>
          <rPr>
            <sz val="11"/>
            <rFont val="Calibri"/>
            <family val="2"/>
            <charset val="238"/>
          </rPr>
          <t>SZV_B:TervezettNettoKoltseg</t>
        </r>
      </text>
    </comment>
    <comment ref="L31" authorId="0" shapeId="0">
      <text>
        <r>
          <rPr>
            <sz val="11"/>
            <rFont val="Calibri"/>
            <family val="2"/>
            <charset val="238"/>
          </rPr>
          <t>SZV_B:IdotartamKezdes</t>
        </r>
      </text>
    </comment>
    <comment ref="M31" authorId="0" shapeId="0">
      <text>
        <r>
          <rPr>
            <sz val="11"/>
            <rFont val="Calibri"/>
            <family val="2"/>
            <charset val="238"/>
          </rPr>
          <t>SZV_B:IdotartamBefejezes</t>
        </r>
      </text>
    </comment>
    <comment ref="N31" authorId="0" shapeId="0">
      <text>
        <r>
          <rPr>
            <sz val="11"/>
            <rFont val="Calibri"/>
            <family val="2"/>
            <charset val="238"/>
          </rPr>
          <t>SZV_B:NettoKoltsegUtem1</t>
        </r>
      </text>
    </comment>
    <comment ref="O31" authorId="0" shapeId="0">
      <text>
        <r>
          <rPr>
            <sz val="11"/>
            <rFont val="Calibri"/>
            <family val="2"/>
            <charset val="238"/>
          </rPr>
          <t>SZV_B:NettoKoltsegUtem2</t>
        </r>
      </text>
    </comment>
    <comment ref="P31" authorId="0" shapeId="0">
      <text>
        <r>
          <rPr>
            <sz val="11"/>
            <rFont val="Calibri"/>
            <family val="2"/>
            <charset val="238"/>
          </rPr>
          <t>SZV_B:EM_Melleklet2_KTG</t>
        </r>
      </text>
    </comment>
    <comment ref="R31" authorId="0" shapeId="0">
      <text>
        <r>
          <rPr>
            <sz val="11"/>
            <rFont val="Calibri"/>
            <family val="2"/>
            <charset val="238"/>
          </rPr>
          <t>SZV_B:HDUtem1</t>
        </r>
      </text>
    </comment>
    <comment ref="S31" authorId="0" shapeId="0">
      <text>
        <r>
          <rPr>
            <sz val="11"/>
            <rFont val="Calibri"/>
            <family val="2"/>
            <charset val="238"/>
          </rPr>
          <t>SZV_B:ECSUtem1</t>
        </r>
      </text>
    </comment>
    <comment ref="T31" authorId="0" shapeId="0">
      <text>
        <r>
          <rPr>
            <sz val="11"/>
            <rFont val="Calibri"/>
            <family val="2"/>
            <charset val="238"/>
          </rPr>
          <t>SZV_B:KFHUtem1</t>
        </r>
      </text>
    </comment>
    <comment ref="U31" authorId="0" shapeId="0">
      <text>
        <r>
          <rPr>
            <sz val="11"/>
            <rFont val="Calibri"/>
            <family val="2"/>
            <charset val="238"/>
          </rPr>
          <t>SZV_B:Egyeb_SajatUtem1</t>
        </r>
      </text>
    </comment>
    <comment ref="V31" authorId="0" shapeId="0">
      <text>
        <r>
          <rPr>
            <sz val="11"/>
            <rFont val="Calibri"/>
            <family val="2"/>
            <charset val="238"/>
          </rPr>
          <t>SZV_B:DijUtem1</t>
        </r>
      </text>
    </comment>
    <comment ref="W31" authorId="0" shapeId="0">
      <text>
        <r>
          <rPr>
            <sz val="11"/>
            <rFont val="Calibri"/>
            <family val="2"/>
            <charset val="238"/>
          </rPr>
          <t>SZV_B:EM_Melleklet1_Utem1</t>
        </r>
      </text>
    </comment>
    <comment ref="X31" authorId="0" shapeId="0">
      <text>
        <r>
          <rPr>
            <sz val="11"/>
            <rFont val="Calibri"/>
            <family val="2"/>
            <charset val="238"/>
          </rPr>
          <t>SZV_B:EgyebAllamiUtem1</t>
        </r>
      </text>
    </comment>
    <comment ref="Y31" authorId="0" shapeId="0">
      <text>
        <r>
          <rPr>
            <sz val="11"/>
            <rFont val="Calibri"/>
            <family val="2"/>
            <charset val="238"/>
          </rPr>
          <t>SZV_B:OnkormanyzatiUtem1</t>
        </r>
      </text>
    </comment>
    <comment ref="Z31" authorId="0" shapeId="0">
      <text>
        <r>
          <rPr>
            <sz val="11"/>
            <rFont val="Calibri"/>
            <family val="2"/>
            <charset val="238"/>
          </rPr>
          <t>SZV_B:EUUtem1</t>
        </r>
      </text>
    </comment>
    <comment ref="AA31" authorId="0" shapeId="0">
      <text>
        <r>
          <rPr>
            <sz val="11"/>
            <rFont val="Calibri"/>
            <family val="2"/>
            <charset val="238"/>
          </rPr>
          <t>SZV_B:EgyebUtem1</t>
        </r>
      </text>
    </comment>
    <comment ref="AB31" authorId="0" shapeId="0">
      <text>
        <r>
          <rPr>
            <sz val="11"/>
            <rFont val="Calibri"/>
            <family val="2"/>
            <charset val="238"/>
          </rPr>
          <t>SZV_B:HitelKotvenyUtem1</t>
        </r>
      </text>
    </comment>
    <comment ref="AC31" authorId="0" shapeId="0">
      <text>
        <r>
          <rPr>
            <sz val="11"/>
            <rFont val="Calibri"/>
            <family val="2"/>
            <charset val="238"/>
          </rPr>
          <t>SZV_B:OsszesenUtem1</t>
        </r>
      </text>
    </comment>
    <comment ref="AF31" authorId="0" shapeId="0">
      <text>
        <r>
          <rPr>
            <sz val="11"/>
            <rFont val="Calibri"/>
            <family val="2"/>
            <charset val="238"/>
          </rPr>
          <t>SZV_B:HDUtem2</t>
        </r>
      </text>
    </comment>
    <comment ref="AG31" authorId="0" shapeId="0">
      <text>
        <r>
          <rPr>
            <sz val="11"/>
            <rFont val="Calibri"/>
            <family val="2"/>
            <charset val="238"/>
          </rPr>
          <t>SZV_B:ECSUtem2</t>
        </r>
      </text>
    </comment>
    <comment ref="AH31" authorId="0" shapeId="0">
      <text>
        <r>
          <rPr>
            <sz val="11"/>
            <rFont val="Calibri"/>
            <family val="2"/>
            <charset val="238"/>
          </rPr>
          <t>SZV_B:KFHUtem2</t>
        </r>
      </text>
    </comment>
    <comment ref="AI31" authorId="0" shapeId="0">
      <text>
        <r>
          <rPr>
            <sz val="11"/>
            <rFont val="Calibri"/>
            <family val="2"/>
            <charset val="238"/>
          </rPr>
          <t>SZV_B:Egyeb_SajatUtem2</t>
        </r>
      </text>
    </comment>
    <comment ref="AJ31" authorId="0" shapeId="0">
      <text>
        <r>
          <rPr>
            <sz val="11"/>
            <rFont val="Calibri"/>
            <family val="2"/>
            <charset val="238"/>
          </rPr>
          <t>SZV_B:DijUtem2</t>
        </r>
      </text>
    </comment>
    <comment ref="AK31" authorId="0" shapeId="0">
      <text>
        <r>
          <rPr>
            <sz val="11"/>
            <rFont val="Calibri"/>
            <family val="2"/>
            <charset val="238"/>
          </rPr>
          <t>SZV_B:EM_Melleklet1_Utem2</t>
        </r>
      </text>
    </comment>
    <comment ref="AL31" authorId="0" shapeId="0">
      <text>
        <r>
          <rPr>
            <sz val="11"/>
            <rFont val="Calibri"/>
            <family val="2"/>
            <charset val="238"/>
          </rPr>
          <t>SZV_B:EgyebAllamiUtem2</t>
        </r>
      </text>
    </comment>
    <comment ref="AM31" authorId="0" shapeId="0">
      <text>
        <r>
          <rPr>
            <sz val="11"/>
            <rFont val="Calibri"/>
            <family val="2"/>
            <charset val="238"/>
          </rPr>
          <t>SZV_B:OnkormanyzatiUtem2</t>
        </r>
      </text>
    </comment>
    <comment ref="AN31" authorId="0" shapeId="0">
      <text>
        <r>
          <rPr>
            <sz val="11"/>
            <rFont val="Calibri"/>
            <family val="2"/>
            <charset val="238"/>
          </rPr>
          <t>SZV_B:EUUtem2</t>
        </r>
      </text>
    </comment>
    <comment ref="AO31" authorId="0" shapeId="0">
      <text>
        <r>
          <rPr>
            <sz val="11"/>
            <rFont val="Calibri"/>
            <family val="2"/>
            <charset val="238"/>
          </rPr>
          <t>SZV_B:EgyebUtem2</t>
        </r>
      </text>
    </comment>
    <comment ref="AP31" authorId="0" shapeId="0">
      <text>
        <r>
          <rPr>
            <sz val="11"/>
            <rFont val="Calibri"/>
            <family val="2"/>
            <charset val="238"/>
          </rPr>
          <t>SZV_B:HitelKotvenyUtem2</t>
        </r>
      </text>
    </comment>
    <comment ref="AQ31" authorId="0" shapeId="0">
      <text>
        <r>
          <rPr>
            <sz val="11"/>
            <rFont val="Calibri"/>
            <family val="2"/>
            <charset val="238"/>
          </rPr>
          <t>SZV_B:OsszesenUtem2</t>
        </r>
      </text>
    </comment>
    <comment ref="AR31" authorId="0" shapeId="0">
      <text>
        <r>
          <rPr>
            <sz val="11"/>
            <rFont val="Calibri"/>
            <family val="2"/>
            <charset val="238"/>
          </rPr>
          <t>SZV_B:ForrashianyUtem2</t>
        </r>
      </text>
    </comment>
    <comment ref="AU31" authorId="0" shapeId="0">
      <text>
        <r>
          <rPr>
            <sz val="11"/>
            <rFont val="Calibri"/>
            <family val="2"/>
            <charset val="238"/>
          </rPr>
          <t>SZV_B:Indokolas</t>
        </r>
      </text>
    </comment>
    <comment ref="AV31" authorId="0" shapeId="0">
      <text>
        <r>
          <rPr>
            <sz val="11"/>
            <rFont val="Calibri"/>
            <family val="2"/>
            <charset val="238"/>
          </rPr>
          <t>SZV_B:Megjegyzes</t>
        </r>
      </text>
    </comment>
    <comment ref="AW31" authorId="0" shapeId="0">
      <text>
        <r>
          <rPr>
            <sz val="11"/>
            <rFont val="Calibri"/>
            <family val="2"/>
            <charset val="238"/>
          </rPr>
          <t>SZV_B:FeladatSorszam</t>
        </r>
      </text>
    </comment>
    <comment ref="AY31" authorId="0" shapeId="0">
      <text>
        <r>
          <rPr>
            <sz val="11"/>
            <rFont val="Calibri"/>
            <family val="2"/>
            <charset val="238"/>
          </rPr>
          <t>SZV_B:ISA</t>
        </r>
      </text>
    </comment>
    <comment ref="B33" authorId="0" shapeId="0">
      <text>
        <r>
          <rPr>
            <sz val="11"/>
            <rFont val="Calibri"/>
            <family val="2"/>
            <charset val="238"/>
          </rPr>
          <t>SZV_B:FontossagiSorrent</t>
        </r>
      </text>
    </comment>
    <comment ref="C33" authorId="0" shapeId="0">
      <text>
        <r>
          <rPr>
            <sz val="11"/>
            <rFont val="Calibri"/>
            <family val="2"/>
            <charset val="238"/>
          </rPr>
          <t>SZV_B:FeladatKategoria</t>
        </r>
      </text>
    </comment>
    <comment ref="D33" authorId="0" shapeId="0">
      <text>
        <r>
          <rPr>
            <sz val="11"/>
            <rFont val="Calibri"/>
            <family val="2"/>
            <charset val="238"/>
          </rPr>
          <t>SZV_B:FeladatMegnevezes</t>
        </r>
      </text>
    </comment>
    <comment ref="E33" authorId="0" shapeId="0">
      <text>
        <r>
          <rPr>
            <sz val="11"/>
            <rFont val="Calibri"/>
            <family val="2"/>
            <charset val="238"/>
          </rPr>
          <t>SZV_B:ElviEngedelySzam</t>
        </r>
      </text>
    </comment>
    <comment ref="F33" authorId="0" shapeId="0">
      <text>
        <r>
          <rPr>
            <sz val="11"/>
            <rFont val="Calibri"/>
            <family val="2"/>
            <charset val="238"/>
          </rPr>
          <t>SZV_B:VKR_Kod</t>
        </r>
      </text>
    </comment>
    <comment ref="G33" authorId="0" shapeId="0">
      <text>
        <r>
          <rPr>
            <sz val="11"/>
            <rFont val="Calibri"/>
            <family val="2"/>
            <charset val="238"/>
          </rPr>
          <t>SZV_B:VKR_Nev</t>
        </r>
      </text>
    </comment>
    <comment ref="H33" authorId="0" shapeId="0">
      <text>
        <r>
          <rPr>
            <sz val="11"/>
            <rFont val="Calibri"/>
            <family val="2"/>
            <charset val="238"/>
          </rPr>
          <t>SZV_B:FeladatAzonosito</t>
        </r>
      </text>
    </comment>
    <comment ref="I33" authorId="0" shapeId="0">
      <text>
        <r>
          <rPr>
            <sz val="11"/>
            <rFont val="Calibri"/>
            <family val="2"/>
            <charset val="238"/>
          </rPr>
          <t>SZV_B:EllatasiTerulet</t>
        </r>
      </text>
    </comment>
    <comment ref="J33" authorId="0" shapeId="0">
      <text>
        <r>
          <rPr>
            <sz val="11"/>
            <rFont val="Calibri"/>
            <family val="2"/>
            <charset val="238"/>
          </rPr>
          <t>SZV_B:EllatasertFelelos</t>
        </r>
      </text>
    </comment>
    <comment ref="K33" authorId="0" shapeId="0">
      <text>
        <r>
          <rPr>
            <sz val="11"/>
            <rFont val="Calibri"/>
            <family val="2"/>
            <charset val="238"/>
          </rPr>
          <t>SZV_B:TervezettNettoKoltseg</t>
        </r>
      </text>
    </comment>
    <comment ref="L33" authorId="0" shapeId="0">
      <text>
        <r>
          <rPr>
            <sz val="11"/>
            <rFont val="Calibri"/>
            <family val="2"/>
            <charset val="238"/>
          </rPr>
          <t>SZV_B:IdotartamKezdes</t>
        </r>
      </text>
    </comment>
    <comment ref="M33" authorId="0" shapeId="0">
      <text>
        <r>
          <rPr>
            <sz val="11"/>
            <rFont val="Calibri"/>
            <family val="2"/>
            <charset val="238"/>
          </rPr>
          <t>SZV_B:IdotartamBefejezes</t>
        </r>
      </text>
    </comment>
    <comment ref="N33" authorId="0" shapeId="0">
      <text>
        <r>
          <rPr>
            <sz val="11"/>
            <rFont val="Calibri"/>
            <family val="2"/>
            <charset val="238"/>
          </rPr>
          <t>SZV_B:NettoKoltsegUtem1</t>
        </r>
      </text>
    </comment>
    <comment ref="O33" authorId="0" shapeId="0">
      <text>
        <r>
          <rPr>
            <sz val="11"/>
            <rFont val="Calibri"/>
            <family val="2"/>
            <charset val="238"/>
          </rPr>
          <t>SZV_B:NettoKoltsegUtem2</t>
        </r>
      </text>
    </comment>
    <comment ref="P33" authorId="0" shapeId="0">
      <text>
        <r>
          <rPr>
            <sz val="11"/>
            <rFont val="Calibri"/>
            <family val="2"/>
            <charset val="238"/>
          </rPr>
          <t>SZV_B:EM_Melleklet2_KTG</t>
        </r>
      </text>
    </comment>
    <comment ref="R33" authorId="0" shapeId="0">
      <text>
        <r>
          <rPr>
            <sz val="11"/>
            <rFont val="Calibri"/>
            <family val="2"/>
            <charset val="238"/>
          </rPr>
          <t>SZV_B:HDUtem1</t>
        </r>
      </text>
    </comment>
    <comment ref="S33" authorId="0" shapeId="0">
      <text>
        <r>
          <rPr>
            <sz val="11"/>
            <rFont val="Calibri"/>
            <family val="2"/>
            <charset val="238"/>
          </rPr>
          <t>SZV_B:ECSUtem1</t>
        </r>
      </text>
    </comment>
    <comment ref="T33" authorId="0" shapeId="0">
      <text>
        <r>
          <rPr>
            <sz val="11"/>
            <rFont val="Calibri"/>
            <family val="2"/>
            <charset val="238"/>
          </rPr>
          <t>SZV_B:KFHUtem1</t>
        </r>
      </text>
    </comment>
    <comment ref="U33" authorId="0" shapeId="0">
      <text>
        <r>
          <rPr>
            <sz val="11"/>
            <rFont val="Calibri"/>
            <family val="2"/>
            <charset val="238"/>
          </rPr>
          <t>SZV_B:Egyeb_SajatUtem1</t>
        </r>
      </text>
    </comment>
    <comment ref="V33" authorId="0" shapeId="0">
      <text>
        <r>
          <rPr>
            <sz val="11"/>
            <rFont val="Calibri"/>
            <family val="2"/>
            <charset val="238"/>
          </rPr>
          <t>SZV_B:DijUtem1</t>
        </r>
      </text>
    </comment>
    <comment ref="W33" authorId="0" shapeId="0">
      <text>
        <r>
          <rPr>
            <sz val="11"/>
            <rFont val="Calibri"/>
            <family val="2"/>
            <charset val="238"/>
          </rPr>
          <t>SZV_B:EM_Melleklet1_Utem1</t>
        </r>
      </text>
    </comment>
    <comment ref="X33" authorId="0" shapeId="0">
      <text>
        <r>
          <rPr>
            <sz val="11"/>
            <rFont val="Calibri"/>
            <family val="2"/>
            <charset val="238"/>
          </rPr>
          <t>SZV_B:EgyebAllamiUtem1</t>
        </r>
      </text>
    </comment>
    <comment ref="Y33" authorId="0" shapeId="0">
      <text>
        <r>
          <rPr>
            <sz val="11"/>
            <rFont val="Calibri"/>
            <family val="2"/>
            <charset val="238"/>
          </rPr>
          <t>SZV_B:OnkormanyzatiUtem1</t>
        </r>
      </text>
    </comment>
    <comment ref="Z33" authorId="0" shapeId="0">
      <text>
        <r>
          <rPr>
            <sz val="11"/>
            <rFont val="Calibri"/>
            <family val="2"/>
            <charset val="238"/>
          </rPr>
          <t>SZV_B:EUUtem1</t>
        </r>
      </text>
    </comment>
    <comment ref="AA33" authorId="0" shapeId="0">
      <text>
        <r>
          <rPr>
            <sz val="11"/>
            <rFont val="Calibri"/>
            <family val="2"/>
            <charset val="238"/>
          </rPr>
          <t>SZV_B:EgyebUtem1</t>
        </r>
      </text>
    </comment>
    <comment ref="AB33" authorId="0" shapeId="0">
      <text>
        <r>
          <rPr>
            <sz val="11"/>
            <rFont val="Calibri"/>
            <family val="2"/>
            <charset val="238"/>
          </rPr>
          <t>SZV_B:HitelKotvenyUtem1</t>
        </r>
      </text>
    </comment>
    <comment ref="AC33" authorId="0" shapeId="0">
      <text>
        <r>
          <rPr>
            <sz val="11"/>
            <rFont val="Calibri"/>
            <family val="2"/>
            <charset val="238"/>
          </rPr>
          <t>SZV_B:OsszesenUtem1</t>
        </r>
      </text>
    </comment>
    <comment ref="AF33" authorId="0" shapeId="0">
      <text>
        <r>
          <rPr>
            <sz val="11"/>
            <rFont val="Calibri"/>
            <family val="2"/>
            <charset val="238"/>
          </rPr>
          <t>SZV_B:HDUtem2</t>
        </r>
      </text>
    </comment>
    <comment ref="AG33" authorId="0" shapeId="0">
      <text>
        <r>
          <rPr>
            <sz val="11"/>
            <rFont val="Calibri"/>
            <family val="2"/>
            <charset val="238"/>
          </rPr>
          <t>SZV_B:ECSUtem2</t>
        </r>
      </text>
    </comment>
    <comment ref="AH33" authorId="0" shapeId="0">
      <text>
        <r>
          <rPr>
            <sz val="11"/>
            <rFont val="Calibri"/>
            <family val="2"/>
            <charset val="238"/>
          </rPr>
          <t>SZV_B:KFHUtem2</t>
        </r>
      </text>
    </comment>
    <comment ref="AI33" authorId="0" shapeId="0">
      <text>
        <r>
          <rPr>
            <sz val="11"/>
            <rFont val="Calibri"/>
            <family val="2"/>
            <charset val="238"/>
          </rPr>
          <t>SZV_B:Egyeb_SajatUtem2</t>
        </r>
      </text>
    </comment>
    <comment ref="AJ33" authorId="0" shapeId="0">
      <text>
        <r>
          <rPr>
            <sz val="11"/>
            <rFont val="Calibri"/>
            <family val="2"/>
            <charset val="238"/>
          </rPr>
          <t>SZV_B:DijUtem2</t>
        </r>
      </text>
    </comment>
    <comment ref="AK33" authorId="0" shapeId="0">
      <text>
        <r>
          <rPr>
            <sz val="11"/>
            <rFont val="Calibri"/>
            <family val="2"/>
            <charset val="238"/>
          </rPr>
          <t>SZV_B:EM_Melleklet1_Utem2</t>
        </r>
      </text>
    </comment>
    <comment ref="AL33" authorId="0" shapeId="0">
      <text>
        <r>
          <rPr>
            <sz val="11"/>
            <rFont val="Calibri"/>
            <family val="2"/>
            <charset val="238"/>
          </rPr>
          <t>SZV_B:EgyebAllamiUtem2</t>
        </r>
      </text>
    </comment>
    <comment ref="AM33" authorId="0" shapeId="0">
      <text>
        <r>
          <rPr>
            <sz val="11"/>
            <rFont val="Calibri"/>
            <family val="2"/>
            <charset val="238"/>
          </rPr>
          <t>SZV_B:OnkormanyzatiUtem2</t>
        </r>
      </text>
    </comment>
    <comment ref="AN33" authorId="0" shapeId="0">
      <text>
        <r>
          <rPr>
            <sz val="11"/>
            <rFont val="Calibri"/>
            <family val="2"/>
            <charset val="238"/>
          </rPr>
          <t>SZV_B:EUUtem2</t>
        </r>
      </text>
    </comment>
    <comment ref="AO33" authorId="0" shapeId="0">
      <text>
        <r>
          <rPr>
            <sz val="11"/>
            <rFont val="Calibri"/>
            <family val="2"/>
            <charset val="238"/>
          </rPr>
          <t>SZV_B:EgyebUtem2</t>
        </r>
      </text>
    </comment>
    <comment ref="AP33" authorId="0" shapeId="0">
      <text>
        <r>
          <rPr>
            <sz val="11"/>
            <rFont val="Calibri"/>
            <family val="2"/>
            <charset val="238"/>
          </rPr>
          <t>SZV_B:HitelKotvenyUtem2</t>
        </r>
      </text>
    </comment>
    <comment ref="AQ33" authorId="0" shapeId="0">
      <text>
        <r>
          <rPr>
            <sz val="11"/>
            <rFont val="Calibri"/>
            <family val="2"/>
            <charset val="238"/>
          </rPr>
          <t>SZV_B:OsszesenUtem2</t>
        </r>
      </text>
    </comment>
    <comment ref="AR33" authorId="0" shapeId="0">
      <text>
        <r>
          <rPr>
            <sz val="11"/>
            <rFont val="Calibri"/>
            <family val="2"/>
            <charset val="238"/>
          </rPr>
          <t>SZV_B:ForrashianyUtem2</t>
        </r>
      </text>
    </comment>
    <comment ref="AU33" authorId="0" shapeId="0">
      <text>
        <r>
          <rPr>
            <sz val="11"/>
            <rFont val="Calibri"/>
            <family val="2"/>
            <charset val="238"/>
          </rPr>
          <t>SZV_B:Indokolas</t>
        </r>
      </text>
    </comment>
    <comment ref="AV33" authorId="0" shapeId="0">
      <text>
        <r>
          <rPr>
            <sz val="11"/>
            <rFont val="Calibri"/>
            <family val="2"/>
            <charset val="238"/>
          </rPr>
          <t>SZV_B:Megjegyzes</t>
        </r>
      </text>
    </comment>
    <comment ref="AW33" authorId="0" shapeId="0">
      <text>
        <r>
          <rPr>
            <sz val="11"/>
            <rFont val="Calibri"/>
            <family val="2"/>
            <charset val="238"/>
          </rPr>
          <t>SZV_B:FeladatSorszam</t>
        </r>
      </text>
    </comment>
    <comment ref="AY33" authorId="0" shapeId="0">
      <text>
        <r>
          <rPr>
            <sz val="11"/>
            <rFont val="Calibri"/>
            <family val="2"/>
            <charset val="238"/>
          </rPr>
          <t>SZV_B:ISA</t>
        </r>
      </text>
    </comment>
    <comment ref="B34" authorId="0" shapeId="0">
      <text>
        <r>
          <rPr>
            <sz val="11"/>
            <rFont val="Calibri"/>
            <family val="2"/>
            <charset val="238"/>
          </rPr>
          <t>SZV_B:FontossagiSorrent</t>
        </r>
      </text>
    </comment>
    <comment ref="C34" authorId="0" shapeId="0">
      <text>
        <r>
          <rPr>
            <sz val="11"/>
            <rFont val="Calibri"/>
            <family val="2"/>
            <charset val="238"/>
          </rPr>
          <t>SZV_B:FeladatKategoria</t>
        </r>
      </text>
    </comment>
    <comment ref="D34" authorId="0" shapeId="0">
      <text>
        <r>
          <rPr>
            <sz val="11"/>
            <rFont val="Calibri"/>
            <family val="2"/>
            <charset val="238"/>
          </rPr>
          <t>SZV_B:FeladatMegnevezes</t>
        </r>
      </text>
    </comment>
    <comment ref="E34" authorId="0" shapeId="0">
      <text>
        <r>
          <rPr>
            <sz val="11"/>
            <rFont val="Calibri"/>
            <family val="2"/>
            <charset val="238"/>
          </rPr>
          <t>SZV_B:ElviEngedelySzam</t>
        </r>
      </text>
    </comment>
    <comment ref="F34" authorId="0" shapeId="0">
      <text>
        <r>
          <rPr>
            <sz val="11"/>
            <rFont val="Calibri"/>
            <family val="2"/>
            <charset val="238"/>
          </rPr>
          <t>SZV_B:VKR_Kod</t>
        </r>
      </text>
    </comment>
    <comment ref="G34" authorId="0" shapeId="0">
      <text>
        <r>
          <rPr>
            <sz val="11"/>
            <rFont val="Calibri"/>
            <family val="2"/>
            <charset val="238"/>
          </rPr>
          <t>SZV_B:VKR_Nev</t>
        </r>
      </text>
    </comment>
    <comment ref="H34" authorId="0" shapeId="0">
      <text>
        <r>
          <rPr>
            <sz val="11"/>
            <rFont val="Calibri"/>
            <family val="2"/>
            <charset val="238"/>
          </rPr>
          <t>SZV_B:FeladatAzonosito</t>
        </r>
      </text>
    </comment>
    <comment ref="I34" authorId="0" shapeId="0">
      <text>
        <r>
          <rPr>
            <sz val="11"/>
            <rFont val="Calibri"/>
            <family val="2"/>
            <charset val="238"/>
          </rPr>
          <t>SZV_B:EllatasiTerulet</t>
        </r>
      </text>
    </comment>
    <comment ref="J34" authorId="0" shapeId="0">
      <text>
        <r>
          <rPr>
            <sz val="11"/>
            <rFont val="Calibri"/>
            <family val="2"/>
            <charset val="238"/>
          </rPr>
          <t>SZV_B:EllatasertFelelos</t>
        </r>
      </text>
    </comment>
    <comment ref="K34" authorId="0" shapeId="0">
      <text>
        <r>
          <rPr>
            <sz val="11"/>
            <rFont val="Calibri"/>
            <family val="2"/>
            <charset val="238"/>
          </rPr>
          <t>SZV_B:TervezettNettoKoltseg</t>
        </r>
      </text>
    </comment>
    <comment ref="L34" authorId="0" shapeId="0">
      <text>
        <r>
          <rPr>
            <sz val="11"/>
            <rFont val="Calibri"/>
            <family val="2"/>
            <charset val="238"/>
          </rPr>
          <t>SZV_B:IdotartamKezdes</t>
        </r>
      </text>
    </comment>
    <comment ref="M34" authorId="0" shapeId="0">
      <text>
        <r>
          <rPr>
            <sz val="11"/>
            <rFont val="Calibri"/>
            <family val="2"/>
            <charset val="238"/>
          </rPr>
          <t>SZV_B:IdotartamBefejezes</t>
        </r>
      </text>
    </comment>
    <comment ref="N34" authorId="0" shapeId="0">
      <text>
        <r>
          <rPr>
            <sz val="11"/>
            <rFont val="Calibri"/>
            <family val="2"/>
            <charset val="238"/>
          </rPr>
          <t>SZV_B:NettoKoltsegUtem1</t>
        </r>
      </text>
    </comment>
    <comment ref="O34" authorId="0" shapeId="0">
      <text>
        <r>
          <rPr>
            <sz val="11"/>
            <rFont val="Calibri"/>
            <family val="2"/>
            <charset val="238"/>
          </rPr>
          <t>SZV_B:NettoKoltsegUtem2</t>
        </r>
      </text>
    </comment>
    <comment ref="P34" authorId="0" shapeId="0">
      <text>
        <r>
          <rPr>
            <sz val="11"/>
            <rFont val="Calibri"/>
            <family val="2"/>
            <charset val="238"/>
          </rPr>
          <t>SZV_B:EM_Melleklet2_KTG</t>
        </r>
      </text>
    </comment>
    <comment ref="R34" authorId="0" shapeId="0">
      <text>
        <r>
          <rPr>
            <sz val="11"/>
            <rFont val="Calibri"/>
            <family val="2"/>
            <charset val="238"/>
          </rPr>
          <t>SZV_B:HDUtem1</t>
        </r>
      </text>
    </comment>
    <comment ref="S34" authorId="0" shapeId="0">
      <text>
        <r>
          <rPr>
            <sz val="11"/>
            <rFont val="Calibri"/>
            <family val="2"/>
            <charset val="238"/>
          </rPr>
          <t>SZV_B:ECSUtem1</t>
        </r>
      </text>
    </comment>
    <comment ref="T34" authorId="0" shapeId="0">
      <text>
        <r>
          <rPr>
            <sz val="11"/>
            <rFont val="Calibri"/>
            <family val="2"/>
            <charset val="238"/>
          </rPr>
          <t>SZV_B:KFHUtem1</t>
        </r>
      </text>
    </comment>
    <comment ref="U34" authorId="0" shapeId="0">
      <text>
        <r>
          <rPr>
            <sz val="11"/>
            <rFont val="Calibri"/>
            <family val="2"/>
            <charset val="238"/>
          </rPr>
          <t>SZV_B:Egyeb_SajatUtem1</t>
        </r>
      </text>
    </comment>
    <comment ref="V34" authorId="0" shapeId="0">
      <text>
        <r>
          <rPr>
            <sz val="11"/>
            <rFont val="Calibri"/>
            <family val="2"/>
            <charset val="238"/>
          </rPr>
          <t>SZV_B:DijUtem1</t>
        </r>
      </text>
    </comment>
    <comment ref="W34" authorId="0" shapeId="0">
      <text>
        <r>
          <rPr>
            <sz val="11"/>
            <rFont val="Calibri"/>
            <family val="2"/>
            <charset val="238"/>
          </rPr>
          <t>SZV_B:EM_Melleklet1_Utem1</t>
        </r>
      </text>
    </comment>
    <comment ref="X34" authorId="0" shapeId="0">
      <text>
        <r>
          <rPr>
            <sz val="11"/>
            <rFont val="Calibri"/>
            <family val="2"/>
            <charset val="238"/>
          </rPr>
          <t>SZV_B:EgyebAllamiUtem1</t>
        </r>
      </text>
    </comment>
    <comment ref="Y34" authorId="0" shapeId="0">
      <text>
        <r>
          <rPr>
            <sz val="11"/>
            <rFont val="Calibri"/>
            <family val="2"/>
            <charset val="238"/>
          </rPr>
          <t>SZV_B:OnkormanyzatiUtem1</t>
        </r>
      </text>
    </comment>
    <comment ref="Z34" authorId="0" shapeId="0">
      <text>
        <r>
          <rPr>
            <sz val="11"/>
            <rFont val="Calibri"/>
            <family val="2"/>
            <charset val="238"/>
          </rPr>
          <t>SZV_B:EUUtem1</t>
        </r>
      </text>
    </comment>
    <comment ref="AA34" authorId="0" shapeId="0">
      <text>
        <r>
          <rPr>
            <sz val="11"/>
            <rFont val="Calibri"/>
            <family val="2"/>
            <charset val="238"/>
          </rPr>
          <t>SZV_B:EgyebUtem1</t>
        </r>
      </text>
    </comment>
    <comment ref="AB34" authorId="0" shapeId="0">
      <text>
        <r>
          <rPr>
            <sz val="11"/>
            <rFont val="Calibri"/>
            <family val="2"/>
            <charset val="238"/>
          </rPr>
          <t>SZV_B:HitelKotvenyUtem1</t>
        </r>
      </text>
    </comment>
    <comment ref="AC34" authorId="0" shapeId="0">
      <text>
        <r>
          <rPr>
            <sz val="11"/>
            <rFont val="Calibri"/>
            <family val="2"/>
            <charset val="238"/>
          </rPr>
          <t>SZV_B:OsszesenUtem1</t>
        </r>
      </text>
    </comment>
    <comment ref="AF34" authorId="0" shapeId="0">
      <text>
        <r>
          <rPr>
            <sz val="11"/>
            <rFont val="Calibri"/>
            <family val="2"/>
            <charset val="238"/>
          </rPr>
          <t>SZV_B:HDUtem2</t>
        </r>
      </text>
    </comment>
    <comment ref="AG34" authorId="0" shapeId="0">
      <text>
        <r>
          <rPr>
            <sz val="11"/>
            <rFont val="Calibri"/>
            <family val="2"/>
            <charset val="238"/>
          </rPr>
          <t>SZV_B:ECSUtem2</t>
        </r>
      </text>
    </comment>
    <comment ref="AH34" authorId="0" shapeId="0">
      <text>
        <r>
          <rPr>
            <sz val="11"/>
            <rFont val="Calibri"/>
            <family val="2"/>
            <charset val="238"/>
          </rPr>
          <t>SZV_B:KFHUtem2</t>
        </r>
      </text>
    </comment>
    <comment ref="AI34" authorId="0" shapeId="0">
      <text>
        <r>
          <rPr>
            <sz val="11"/>
            <rFont val="Calibri"/>
            <family val="2"/>
            <charset val="238"/>
          </rPr>
          <t>SZV_B:Egyeb_SajatUtem2</t>
        </r>
      </text>
    </comment>
    <comment ref="AJ34" authorId="0" shapeId="0">
      <text>
        <r>
          <rPr>
            <sz val="11"/>
            <rFont val="Calibri"/>
            <family val="2"/>
            <charset val="238"/>
          </rPr>
          <t>SZV_B:DijUtem2</t>
        </r>
      </text>
    </comment>
    <comment ref="AK34" authorId="0" shapeId="0">
      <text>
        <r>
          <rPr>
            <sz val="11"/>
            <rFont val="Calibri"/>
            <family val="2"/>
            <charset val="238"/>
          </rPr>
          <t>SZV_B:EM_Melleklet1_Utem2</t>
        </r>
      </text>
    </comment>
    <comment ref="AL34" authorId="0" shapeId="0">
      <text>
        <r>
          <rPr>
            <sz val="11"/>
            <rFont val="Calibri"/>
            <family val="2"/>
            <charset val="238"/>
          </rPr>
          <t>SZV_B:EgyebAllamiUtem2</t>
        </r>
      </text>
    </comment>
    <comment ref="AM34" authorId="0" shapeId="0">
      <text>
        <r>
          <rPr>
            <sz val="11"/>
            <rFont val="Calibri"/>
            <family val="2"/>
            <charset val="238"/>
          </rPr>
          <t>SZV_B:OnkormanyzatiUtem2</t>
        </r>
      </text>
    </comment>
    <comment ref="AN34" authorId="0" shapeId="0">
      <text>
        <r>
          <rPr>
            <sz val="11"/>
            <rFont val="Calibri"/>
            <family val="2"/>
            <charset val="238"/>
          </rPr>
          <t>SZV_B:EUUtem2</t>
        </r>
      </text>
    </comment>
    <comment ref="AO34" authorId="0" shapeId="0">
      <text>
        <r>
          <rPr>
            <sz val="11"/>
            <rFont val="Calibri"/>
            <family val="2"/>
            <charset val="238"/>
          </rPr>
          <t>SZV_B:EgyebUtem2</t>
        </r>
      </text>
    </comment>
    <comment ref="AP34" authorId="0" shapeId="0">
      <text>
        <r>
          <rPr>
            <sz val="11"/>
            <rFont val="Calibri"/>
            <family val="2"/>
            <charset val="238"/>
          </rPr>
          <t>SZV_B:HitelKotvenyUtem2</t>
        </r>
      </text>
    </comment>
    <comment ref="AQ34" authorId="0" shapeId="0">
      <text>
        <r>
          <rPr>
            <sz val="11"/>
            <rFont val="Calibri"/>
            <family val="2"/>
            <charset val="238"/>
          </rPr>
          <t>SZV_B:OsszesenUtem2</t>
        </r>
      </text>
    </comment>
    <comment ref="AR34" authorId="0" shapeId="0">
      <text>
        <r>
          <rPr>
            <sz val="11"/>
            <rFont val="Calibri"/>
            <family val="2"/>
            <charset val="238"/>
          </rPr>
          <t>SZV_B:ForrashianyUtem2</t>
        </r>
      </text>
    </comment>
    <comment ref="AU34" authorId="0" shapeId="0">
      <text>
        <r>
          <rPr>
            <sz val="11"/>
            <rFont val="Calibri"/>
            <family val="2"/>
            <charset val="238"/>
          </rPr>
          <t>SZV_B:Indokolas</t>
        </r>
      </text>
    </comment>
    <comment ref="AV34" authorId="0" shapeId="0">
      <text>
        <r>
          <rPr>
            <sz val="11"/>
            <rFont val="Calibri"/>
            <family val="2"/>
            <charset val="238"/>
          </rPr>
          <t>SZV_B:Megjegyzes</t>
        </r>
      </text>
    </comment>
    <comment ref="AW34" authorId="0" shapeId="0">
      <text>
        <r>
          <rPr>
            <sz val="11"/>
            <rFont val="Calibri"/>
            <family val="2"/>
            <charset val="238"/>
          </rPr>
          <t>SZV_B:FeladatSorszam</t>
        </r>
      </text>
    </comment>
    <comment ref="AY34" authorId="0" shapeId="0">
      <text>
        <r>
          <rPr>
            <sz val="11"/>
            <rFont val="Calibri"/>
            <family val="2"/>
            <charset val="238"/>
          </rPr>
          <t>SZV_B:ISA</t>
        </r>
      </text>
    </comment>
    <comment ref="B35" authorId="0" shapeId="0">
      <text>
        <r>
          <rPr>
            <sz val="11"/>
            <rFont val="Calibri"/>
            <family val="2"/>
            <charset val="238"/>
          </rPr>
          <t>SZV_B:FontossagiSorrent</t>
        </r>
      </text>
    </comment>
    <comment ref="C35" authorId="0" shapeId="0">
      <text>
        <r>
          <rPr>
            <sz val="11"/>
            <rFont val="Calibri"/>
            <family val="2"/>
            <charset val="238"/>
          </rPr>
          <t>SZV_B:FeladatKategoria</t>
        </r>
      </text>
    </comment>
    <comment ref="D35" authorId="0" shapeId="0">
      <text>
        <r>
          <rPr>
            <sz val="11"/>
            <rFont val="Calibri"/>
            <family val="2"/>
            <charset val="238"/>
          </rPr>
          <t>SZV_B:FeladatMegnevezes</t>
        </r>
      </text>
    </comment>
    <comment ref="E35" authorId="0" shapeId="0">
      <text>
        <r>
          <rPr>
            <sz val="11"/>
            <rFont val="Calibri"/>
            <family val="2"/>
            <charset val="238"/>
          </rPr>
          <t>SZV_B:ElviEngedelySzam</t>
        </r>
      </text>
    </comment>
    <comment ref="F35" authorId="0" shapeId="0">
      <text>
        <r>
          <rPr>
            <sz val="11"/>
            <rFont val="Calibri"/>
            <family val="2"/>
            <charset val="238"/>
          </rPr>
          <t>SZV_B:VKR_Kod</t>
        </r>
      </text>
    </comment>
    <comment ref="G35" authorId="0" shapeId="0">
      <text>
        <r>
          <rPr>
            <sz val="11"/>
            <rFont val="Calibri"/>
            <family val="2"/>
            <charset val="238"/>
          </rPr>
          <t>SZV_B:VKR_Nev</t>
        </r>
      </text>
    </comment>
    <comment ref="H35" authorId="0" shapeId="0">
      <text>
        <r>
          <rPr>
            <sz val="11"/>
            <rFont val="Calibri"/>
            <family val="2"/>
            <charset val="238"/>
          </rPr>
          <t>SZV_B:FeladatAzonosito</t>
        </r>
      </text>
    </comment>
    <comment ref="I35" authorId="0" shapeId="0">
      <text>
        <r>
          <rPr>
            <sz val="11"/>
            <rFont val="Calibri"/>
            <family val="2"/>
            <charset val="238"/>
          </rPr>
          <t>SZV_B:EllatasiTerulet</t>
        </r>
      </text>
    </comment>
    <comment ref="J35" authorId="0" shapeId="0">
      <text>
        <r>
          <rPr>
            <sz val="11"/>
            <rFont val="Calibri"/>
            <family val="2"/>
            <charset val="238"/>
          </rPr>
          <t>SZV_B:EllatasertFelelos</t>
        </r>
      </text>
    </comment>
    <comment ref="K35" authorId="0" shapeId="0">
      <text>
        <r>
          <rPr>
            <sz val="11"/>
            <rFont val="Calibri"/>
            <family val="2"/>
            <charset val="238"/>
          </rPr>
          <t>SZV_B:TervezettNettoKoltseg</t>
        </r>
      </text>
    </comment>
    <comment ref="L35" authorId="0" shapeId="0">
      <text>
        <r>
          <rPr>
            <sz val="11"/>
            <rFont val="Calibri"/>
            <family val="2"/>
            <charset val="238"/>
          </rPr>
          <t>SZV_B:IdotartamKezdes</t>
        </r>
      </text>
    </comment>
    <comment ref="M35" authorId="0" shapeId="0">
      <text>
        <r>
          <rPr>
            <sz val="11"/>
            <rFont val="Calibri"/>
            <family val="2"/>
            <charset val="238"/>
          </rPr>
          <t>SZV_B:IdotartamBefejezes</t>
        </r>
      </text>
    </comment>
    <comment ref="N35" authorId="0" shapeId="0">
      <text>
        <r>
          <rPr>
            <sz val="11"/>
            <rFont val="Calibri"/>
            <family val="2"/>
            <charset val="238"/>
          </rPr>
          <t>SZV_B:NettoKoltsegUtem1</t>
        </r>
      </text>
    </comment>
    <comment ref="O35" authorId="0" shapeId="0">
      <text>
        <r>
          <rPr>
            <sz val="11"/>
            <rFont val="Calibri"/>
            <family val="2"/>
            <charset val="238"/>
          </rPr>
          <t>SZV_B:NettoKoltsegUtem2</t>
        </r>
      </text>
    </comment>
    <comment ref="P35" authorId="0" shapeId="0">
      <text>
        <r>
          <rPr>
            <sz val="11"/>
            <rFont val="Calibri"/>
            <family val="2"/>
            <charset val="238"/>
          </rPr>
          <t>SZV_B:EM_Melleklet2_KTG</t>
        </r>
      </text>
    </comment>
    <comment ref="R35" authorId="0" shapeId="0">
      <text>
        <r>
          <rPr>
            <sz val="11"/>
            <rFont val="Calibri"/>
            <family val="2"/>
            <charset val="238"/>
          </rPr>
          <t>SZV_B:HDUtem1</t>
        </r>
      </text>
    </comment>
    <comment ref="S35" authorId="0" shapeId="0">
      <text>
        <r>
          <rPr>
            <sz val="11"/>
            <rFont val="Calibri"/>
            <family val="2"/>
            <charset val="238"/>
          </rPr>
          <t>SZV_B:ECSUtem1</t>
        </r>
      </text>
    </comment>
    <comment ref="T35" authorId="0" shapeId="0">
      <text>
        <r>
          <rPr>
            <sz val="11"/>
            <rFont val="Calibri"/>
            <family val="2"/>
            <charset val="238"/>
          </rPr>
          <t>SZV_B:KFHUtem1</t>
        </r>
      </text>
    </comment>
    <comment ref="U35" authorId="0" shapeId="0">
      <text>
        <r>
          <rPr>
            <sz val="11"/>
            <rFont val="Calibri"/>
            <family val="2"/>
            <charset val="238"/>
          </rPr>
          <t>SZV_B:Egyeb_SajatUtem1</t>
        </r>
      </text>
    </comment>
    <comment ref="V35" authorId="0" shapeId="0">
      <text>
        <r>
          <rPr>
            <sz val="11"/>
            <rFont val="Calibri"/>
            <family val="2"/>
            <charset val="238"/>
          </rPr>
          <t>SZV_B:DijUtem1</t>
        </r>
      </text>
    </comment>
    <comment ref="W35" authorId="0" shapeId="0">
      <text>
        <r>
          <rPr>
            <sz val="11"/>
            <rFont val="Calibri"/>
            <family val="2"/>
            <charset val="238"/>
          </rPr>
          <t>SZV_B:EM_Melleklet1_Utem1</t>
        </r>
      </text>
    </comment>
    <comment ref="X35" authorId="0" shapeId="0">
      <text>
        <r>
          <rPr>
            <sz val="11"/>
            <rFont val="Calibri"/>
            <family val="2"/>
            <charset val="238"/>
          </rPr>
          <t>SZV_B:EgyebAllamiUtem1</t>
        </r>
      </text>
    </comment>
    <comment ref="Y35" authorId="0" shapeId="0">
      <text>
        <r>
          <rPr>
            <sz val="11"/>
            <rFont val="Calibri"/>
            <family val="2"/>
            <charset val="238"/>
          </rPr>
          <t>SZV_B:OnkormanyzatiUtem1</t>
        </r>
      </text>
    </comment>
    <comment ref="Z35" authorId="0" shapeId="0">
      <text>
        <r>
          <rPr>
            <sz val="11"/>
            <rFont val="Calibri"/>
            <family val="2"/>
            <charset val="238"/>
          </rPr>
          <t>SZV_B:EUUtem1</t>
        </r>
      </text>
    </comment>
    <comment ref="AA35" authorId="0" shapeId="0">
      <text>
        <r>
          <rPr>
            <sz val="11"/>
            <rFont val="Calibri"/>
            <family val="2"/>
            <charset val="238"/>
          </rPr>
          <t>SZV_B:EgyebUtem1</t>
        </r>
      </text>
    </comment>
    <comment ref="AB35" authorId="0" shapeId="0">
      <text>
        <r>
          <rPr>
            <sz val="11"/>
            <rFont val="Calibri"/>
            <family val="2"/>
            <charset val="238"/>
          </rPr>
          <t>SZV_B:HitelKotvenyUtem1</t>
        </r>
      </text>
    </comment>
    <comment ref="AC35" authorId="0" shapeId="0">
      <text>
        <r>
          <rPr>
            <sz val="11"/>
            <rFont val="Calibri"/>
            <family val="2"/>
            <charset val="238"/>
          </rPr>
          <t>SZV_B:OsszesenUtem1</t>
        </r>
      </text>
    </comment>
    <comment ref="AF35" authorId="0" shapeId="0">
      <text>
        <r>
          <rPr>
            <sz val="11"/>
            <rFont val="Calibri"/>
            <family val="2"/>
            <charset val="238"/>
          </rPr>
          <t>SZV_B:HDUtem2</t>
        </r>
      </text>
    </comment>
    <comment ref="AG35" authorId="0" shapeId="0">
      <text>
        <r>
          <rPr>
            <sz val="11"/>
            <rFont val="Calibri"/>
            <family val="2"/>
            <charset val="238"/>
          </rPr>
          <t>SZV_B:ECSUtem2</t>
        </r>
      </text>
    </comment>
    <comment ref="AH35" authorId="0" shapeId="0">
      <text>
        <r>
          <rPr>
            <sz val="11"/>
            <rFont val="Calibri"/>
            <family val="2"/>
            <charset val="238"/>
          </rPr>
          <t>SZV_B:KFHUtem2</t>
        </r>
      </text>
    </comment>
    <comment ref="AI35" authorId="0" shapeId="0">
      <text>
        <r>
          <rPr>
            <sz val="11"/>
            <rFont val="Calibri"/>
            <family val="2"/>
            <charset val="238"/>
          </rPr>
          <t>SZV_B:Egyeb_SajatUtem2</t>
        </r>
      </text>
    </comment>
    <comment ref="AJ35" authorId="0" shapeId="0">
      <text>
        <r>
          <rPr>
            <sz val="11"/>
            <rFont val="Calibri"/>
            <family val="2"/>
            <charset val="238"/>
          </rPr>
          <t>SZV_B:DijUtem2</t>
        </r>
      </text>
    </comment>
    <comment ref="AK35" authorId="0" shapeId="0">
      <text>
        <r>
          <rPr>
            <sz val="11"/>
            <rFont val="Calibri"/>
            <family val="2"/>
            <charset val="238"/>
          </rPr>
          <t>SZV_B:EM_Melleklet1_Utem2</t>
        </r>
      </text>
    </comment>
    <comment ref="AL35" authorId="0" shapeId="0">
      <text>
        <r>
          <rPr>
            <sz val="11"/>
            <rFont val="Calibri"/>
            <family val="2"/>
            <charset val="238"/>
          </rPr>
          <t>SZV_B:EgyebAllamiUtem2</t>
        </r>
      </text>
    </comment>
    <comment ref="AM35" authorId="0" shapeId="0">
      <text>
        <r>
          <rPr>
            <sz val="11"/>
            <rFont val="Calibri"/>
            <family val="2"/>
            <charset val="238"/>
          </rPr>
          <t>SZV_B:OnkormanyzatiUtem2</t>
        </r>
      </text>
    </comment>
    <comment ref="AN35" authorId="0" shapeId="0">
      <text>
        <r>
          <rPr>
            <sz val="11"/>
            <rFont val="Calibri"/>
            <family val="2"/>
            <charset val="238"/>
          </rPr>
          <t>SZV_B:EUUtem2</t>
        </r>
      </text>
    </comment>
    <comment ref="AO35" authorId="0" shapeId="0">
      <text>
        <r>
          <rPr>
            <sz val="11"/>
            <rFont val="Calibri"/>
            <family val="2"/>
            <charset val="238"/>
          </rPr>
          <t>SZV_B:EgyebUtem2</t>
        </r>
      </text>
    </comment>
    <comment ref="AP35" authorId="0" shapeId="0">
      <text>
        <r>
          <rPr>
            <sz val="11"/>
            <rFont val="Calibri"/>
            <family val="2"/>
            <charset val="238"/>
          </rPr>
          <t>SZV_B:HitelKotvenyUtem2</t>
        </r>
      </text>
    </comment>
    <comment ref="AQ35" authorId="0" shapeId="0">
      <text>
        <r>
          <rPr>
            <sz val="11"/>
            <rFont val="Calibri"/>
            <family val="2"/>
            <charset val="238"/>
          </rPr>
          <t>SZV_B:OsszesenUtem2</t>
        </r>
      </text>
    </comment>
    <comment ref="AR35" authorId="0" shapeId="0">
      <text>
        <r>
          <rPr>
            <sz val="11"/>
            <rFont val="Calibri"/>
            <family val="2"/>
            <charset val="238"/>
          </rPr>
          <t>SZV_B:ForrashianyUtem2</t>
        </r>
      </text>
    </comment>
    <comment ref="AU35" authorId="0" shapeId="0">
      <text>
        <r>
          <rPr>
            <sz val="11"/>
            <rFont val="Calibri"/>
            <family val="2"/>
            <charset val="238"/>
          </rPr>
          <t>SZV_B:Indokolas</t>
        </r>
      </text>
    </comment>
    <comment ref="AV35" authorId="0" shapeId="0">
      <text>
        <r>
          <rPr>
            <sz val="11"/>
            <rFont val="Calibri"/>
            <family val="2"/>
            <charset val="238"/>
          </rPr>
          <t>SZV_B:Megjegyzes</t>
        </r>
      </text>
    </comment>
    <comment ref="AW35" authorId="0" shapeId="0">
      <text>
        <r>
          <rPr>
            <sz val="11"/>
            <rFont val="Calibri"/>
            <family val="2"/>
            <charset val="238"/>
          </rPr>
          <t>SZV_B:FeladatSorszam</t>
        </r>
      </text>
    </comment>
    <comment ref="AY35" authorId="0" shapeId="0">
      <text>
        <r>
          <rPr>
            <sz val="11"/>
            <rFont val="Calibri"/>
            <family val="2"/>
            <charset val="238"/>
          </rPr>
          <t>SZV_B:ISA</t>
        </r>
      </text>
    </comment>
    <comment ref="B37" authorId="0" shapeId="0">
      <text>
        <r>
          <rPr>
            <sz val="11"/>
            <rFont val="Calibri"/>
            <family val="2"/>
            <charset val="238"/>
          </rPr>
          <t>SZV_B:FontossagiSorrent</t>
        </r>
      </text>
    </comment>
    <comment ref="C37" authorId="0" shapeId="0">
      <text>
        <r>
          <rPr>
            <sz val="11"/>
            <rFont val="Calibri"/>
            <family val="2"/>
            <charset val="238"/>
          </rPr>
          <t>SZV_B:FeladatKategoria</t>
        </r>
      </text>
    </comment>
    <comment ref="D37" authorId="0" shapeId="0">
      <text>
        <r>
          <rPr>
            <sz val="11"/>
            <rFont val="Calibri"/>
            <family val="2"/>
            <charset val="238"/>
          </rPr>
          <t>SZV_B:FeladatMegnevezes</t>
        </r>
      </text>
    </comment>
    <comment ref="E37" authorId="0" shapeId="0">
      <text>
        <r>
          <rPr>
            <sz val="11"/>
            <rFont val="Calibri"/>
            <family val="2"/>
            <charset val="238"/>
          </rPr>
          <t>SZV_B:ElviEngedelySzam</t>
        </r>
      </text>
    </comment>
    <comment ref="F37" authorId="0" shapeId="0">
      <text>
        <r>
          <rPr>
            <sz val="11"/>
            <rFont val="Calibri"/>
            <family val="2"/>
            <charset val="238"/>
          </rPr>
          <t>SZV_B:VKR_Kod</t>
        </r>
      </text>
    </comment>
    <comment ref="G37" authorId="0" shapeId="0">
      <text>
        <r>
          <rPr>
            <sz val="11"/>
            <rFont val="Calibri"/>
            <family val="2"/>
            <charset val="238"/>
          </rPr>
          <t>SZV_B:VKR_Nev</t>
        </r>
      </text>
    </comment>
    <comment ref="H37" authorId="0" shapeId="0">
      <text>
        <r>
          <rPr>
            <sz val="11"/>
            <rFont val="Calibri"/>
            <family val="2"/>
            <charset val="238"/>
          </rPr>
          <t>SZV_B:FeladatAzonosito</t>
        </r>
      </text>
    </comment>
    <comment ref="I37" authorId="0" shapeId="0">
      <text>
        <r>
          <rPr>
            <sz val="11"/>
            <rFont val="Calibri"/>
            <family val="2"/>
            <charset val="238"/>
          </rPr>
          <t>SZV_B:EllatasiTerulet</t>
        </r>
      </text>
    </comment>
    <comment ref="J37" authorId="0" shapeId="0">
      <text>
        <r>
          <rPr>
            <sz val="11"/>
            <rFont val="Calibri"/>
            <family val="2"/>
            <charset val="238"/>
          </rPr>
          <t>SZV_B:EllatasertFelelos</t>
        </r>
      </text>
    </comment>
    <comment ref="K37" authorId="0" shapeId="0">
      <text>
        <r>
          <rPr>
            <sz val="11"/>
            <rFont val="Calibri"/>
            <family val="2"/>
            <charset val="238"/>
          </rPr>
          <t>SZV_B:TervezettNettoKoltseg</t>
        </r>
      </text>
    </comment>
    <comment ref="L37" authorId="0" shapeId="0">
      <text>
        <r>
          <rPr>
            <sz val="11"/>
            <rFont val="Calibri"/>
            <family val="2"/>
            <charset val="238"/>
          </rPr>
          <t>SZV_B:IdotartamKezdes</t>
        </r>
      </text>
    </comment>
    <comment ref="M37" authorId="0" shapeId="0">
      <text>
        <r>
          <rPr>
            <sz val="11"/>
            <rFont val="Calibri"/>
            <family val="2"/>
            <charset val="238"/>
          </rPr>
          <t>SZV_B:IdotartamBefejezes</t>
        </r>
      </text>
    </comment>
    <comment ref="N37" authorId="0" shapeId="0">
      <text>
        <r>
          <rPr>
            <sz val="11"/>
            <rFont val="Calibri"/>
            <family val="2"/>
            <charset val="238"/>
          </rPr>
          <t>SZV_B:NettoKoltsegUtem1</t>
        </r>
      </text>
    </comment>
    <comment ref="O37" authorId="0" shapeId="0">
      <text>
        <r>
          <rPr>
            <sz val="11"/>
            <rFont val="Calibri"/>
            <family val="2"/>
            <charset val="238"/>
          </rPr>
          <t>SZV_B:NettoKoltsegUtem2</t>
        </r>
      </text>
    </comment>
    <comment ref="P37" authorId="0" shapeId="0">
      <text>
        <r>
          <rPr>
            <sz val="11"/>
            <rFont val="Calibri"/>
            <family val="2"/>
            <charset val="238"/>
          </rPr>
          <t>SZV_B:EM_Melleklet2_KTG</t>
        </r>
      </text>
    </comment>
    <comment ref="R37" authorId="0" shapeId="0">
      <text>
        <r>
          <rPr>
            <sz val="11"/>
            <rFont val="Calibri"/>
            <family val="2"/>
            <charset val="238"/>
          </rPr>
          <t>SZV_B:HDUtem1</t>
        </r>
      </text>
    </comment>
    <comment ref="S37" authorId="0" shapeId="0">
      <text>
        <r>
          <rPr>
            <sz val="11"/>
            <rFont val="Calibri"/>
            <family val="2"/>
            <charset val="238"/>
          </rPr>
          <t>SZV_B:ECSUtem1</t>
        </r>
      </text>
    </comment>
    <comment ref="T37" authorId="0" shapeId="0">
      <text>
        <r>
          <rPr>
            <sz val="11"/>
            <rFont val="Calibri"/>
            <family val="2"/>
            <charset val="238"/>
          </rPr>
          <t>SZV_B:KFHUtem1</t>
        </r>
      </text>
    </comment>
    <comment ref="U37" authorId="0" shapeId="0">
      <text>
        <r>
          <rPr>
            <sz val="11"/>
            <rFont val="Calibri"/>
            <family val="2"/>
            <charset val="238"/>
          </rPr>
          <t>SZV_B:Egyeb_SajatUtem1</t>
        </r>
      </text>
    </comment>
    <comment ref="V37" authorId="0" shapeId="0">
      <text>
        <r>
          <rPr>
            <sz val="11"/>
            <rFont val="Calibri"/>
            <family val="2"/>
            <charset val="238"/>
          </rPr>
          <t>SZV_B:DijUtem1</t>
        </r>
      </text>
    </comment>
    <comment ref="W37" authorId="0" shapeId="0">
      <text>
        <r>
          <rPr>
            <sz val="11"/>
            <rFont val="Calibri"/>
            <family val="2"/>
            <charset val="238"/>
          </rPr>
          <t>SZV_B:EM_Melleklet1_Utem1</t>
        </r>
      </text>
    </comment>
    <comment ref="X37" authorId="0" shapeId="0">
      <text>
        <r>
          <rPr>
            <sz val="11"/>
            <rFont val="Calibri"/>
            <family val="2"/>
            <charset val="238"/>
          </rPr>
          <t>SZV_B:EgyebAllamiUtem1</t>
        </r>
      </text>
    </comment>
    <comment ref="Y37" authorId="0" shapeId="0">
      <text>
        <r>
          <rPr>
            <sz val="11"/>
            <rFont val="Calibri"/>
            <family val="2"/>
            <charset val="238"/>
          </rPr>
          <t>SZV_B:OnkormanyzatiUtem1</t>
        </r>
      </text>
    </comment>
    <comment ref="Z37" authorId="0" shapeId="0">
      <text>
        <r>
          <rPr>
            <sz val="11"/>
            <rFont val="Calibri"/>
            <family val="2"/>
            <charset val="238"/>
          </rPr>
          <t>SZV_B:EUUtem1</t>
        </r>
      </text>
    </comment>
    <comment ref="AA37" authorId="0" shapeId="0">
      <text>
        <r>
          <rPr>
            <sz val="11"/>
            <rFont val="Calibri"/>
            <family val="2"/>
            <charset val="238"/>
          </rPr>
          <t>SZV_B:EgyebUtem1</t>
        </r>
      </text>
    </comment>
    <comment ref="AB37" authorId="0" shapeId="0">
      <text>
        <r>
          <rPr>
            <sz val="11"/>
            <rFont val="Calibri"/>
            <family val="2"/>
            <charset val="238"/>
          </rPr>
          <t>SZV_B:HitelKotvenyUtem1</t>
        </r>
      </text>
    </comment>
    <comment ref="AC37" authorId="0" shapeId="0">
      <text>
        <r>
          <rPr>
            <sz val="11"/>
            <rFont val="Calibri"/>
            <family val="2"/>
            <charset val="238"/>
          </rPr>
          <t>SZV_B:OsszesenUtem1</t>
        </r>
      </text>
    </comment>
    <comment ref="AF37" authorId="0" shapeId="0">
      <text>
        <r>
          <rPr>
            <sz val="11"/>
            <rFont val="Calibri"/>
            <family val="2"/>
            <charset val="238"/>
          </rPr>
          <t>SZV_B:HDUtem2</t>
        </r>
      </text>
    </comment>
    <comment ref="AG37" authorId="0" shapeId="0">
      <text>
        <r>
          <rPr>
            <sz val="11"/>
            <rFont val="Calibri"/>
            <family val="2"/>
            <charset val="238"/>
          </rPr>
          <t>SZV_B:ECSUtem2</t>
        </r>
      </text>
    </comment>
    <comment ref="AH37" authorId="0" shapeId="0">
      <text>
        <r>
          <rPr>
            <sz val="11"/>
            <rFont val="Calibri"/>
            <family val="2"/>
            <charset val="238"/>
          </rPr>
          <t>SZV_B:KFHUtem2</t>
        </r>
      </text>
    </comment>
    <comment ref="AI37" authorId="0" shapeId="0">
      <text>
        <r>
          <rPr>
            <sz val="11"/>
            <rFont val="Calibri"/>
            <family val="2"/>
            <charset val="238"/>
          </rPr>
          <t>SZV_B:Egyeb_SajatUtem2</t>
        </r>
      </text>
    </comment>
    <comment ref="AJ37" authorId="0" shapeId="0">
      <text>
        <r>
          <rPr>
            <sz val="11"/>
            <rFont val="Calibri"/>
            <family val="2"/>
            <charset val="238"/>
          </rPr>
          <t>SZV_B:DijUtem2</t>
        </r>
      </text>
    </comment>
    <comment ref="AK37" authorId="0" shapeId="0">
      <text>
        <r>
          <rPr>
            <sz val="11"/>
            <rFont val="Calibri"/>
            <family val="2"/>
            <charset val="238"/>
          </rPr>
          <t>SZV_B:EM_Melleklet1_Utem2</t>
        </r>
      </text>
    </comment>
    <comment ref="AL37" authorId="0" shapeId="0">
      <text>
        <r>
          <rPr>
            <sz val="11"/>
            <rFont val="Calibri"/>
            <family val="2"/>
            <charset val="238"/>
          </rPr>
          <t>SZV_B:EgyebAllamiUtem2</t>
        </r>
      </text>
    </comment>
    <comment ref="AM37" authorId="0" shapeId="0">
      <text>
        <r>
          <rPr>
            <sz val="11"/>
            <rFont val="Calibri"/>
            <family val="2"/>
            <charset val="238"/>
          </rPr>
          <t>SZV_B:OnkormanyzatiUtem2</t>
        </r>
      </text>
    </comment>
    <comment ref="AN37" authorId="0" shapeId="0">
      <text>
        <r>
          <rPr>
            <sz val="11"/>
            <rFont val="Calibri"/>
            <family val="2"/>
            <charset val="238"/>
          </rPr>
          <t>SZV_B:EUUtem2</t>
        </r>
      </text>
    </comment>
    <comment ref="AO37" authorId="0" shapeId="0">
      <text>
        <r>
          <rPr>
            <sz val="11"/>
            <rFont val="Calibri"/>
            <family val="2"/>
            <charset val="238"/>
          </rPr>
          <t>SZV_B:EgyebUtem2</t>
        </r>
      </text>
    </comment>
    <comment ref="AP37" authorId="0" shapeId="0">
      <text>
        <r>
          <rPr>
            <sz val="11"/>
            <rFont val="Calibri"/>
            <family val="2"/>
            <charset val="238"/>
          </rPr>
          <t>SZV_B:HitelKotvenyUtem2</t>
        </r>
      </text>
    </comment>
    <comment ref="AQ37" authorId="0" shapeId="0">
      <text>
        <r>
          <rPr>
            <sz val="11"/>
            <rFont val="Calibri"/>
            <family val="2"/>
            <charset val="238"/>
          </rPr>
          <t>SZV_B:OsszesenUtem2</t>
        </r>
      </text>
    </comment>
    <comment ref="AR37" authorId="0" shapeId="0">
      <text>
        <r>
          <rPr>
            <sz val="11"/>
            <rFont val="Calibri"/>
            <family val="2"/>
            <charset val="238"/>
          </rPr>
          <t>SZV_B:ForrashianyUtem2</t>
        </r>
      </text>
    </comment>
    <comment ref="AU37" authorId="0" shapeId="0">
      <text>
        <r>
          <rPr>
            <sz val="11"/>
            <rFont val="Calibri"/>
            <family val="2"/>
            <charset val="238"/>
          </rPr>
          <t>SZV_B:Indokolas</t>
        </r>
      </text>
    </comment>
    <comment ref="AV37" authorId="0" shapeId="0">
      <text>
        <r>
          <rPr>
            <sz val="11"/>
            <rFont val="Calibri"/>
            <family val="2"/>
            <charset val="238"/>
          </rPr>
          <t>SZV_B:Megjegyzes</t>
        </r>
      </text>
    </comment>
    <comment ref="AW37" authorId="0" shapeId="0">
      <text>
        <r>
          <rPr>
            <sz val="11"/>
            <rFont val="Calibri"/>
            <family val="2"/>
            <charset val="238"/>
          </rPr>
          <t>SZV_B:FeladatSorszam</t>
        </r>
      </text>
    </comment>
    <comment ref="AY37" authorId="0" shapeId="0">
      <text>
        <r>
          <rPr>
            <sz val="11"/>
            <rFont val="Calibri"/>
            <family val="2"/>
            <charset val="238"/>
          </rPr>
          <t>SZV_B:ISA</t>
        </r>
      </text>
    </comment>
    <comment ref="B38" authorId="0" shapeId="0">
      <text>
        <r>
          <rPr>
            <sz val="11"/>
            <rFont val="Calibri"/>
            <family val="2"/>
            <charset val="238"/>
          </rPr>
          <t>SZV_B:FontossagiSorrent</t>
        </r>
      </text>
    </comment>
    <comment ref="C38" authorId="0" shapeId="0">
      <text>
        <r>
          <rPr>
            <sz val="11"/>
            <rFont val="Calibri"/>
            <family val="2"/>
            <charset val="238"/>
          </rPr>
          <t>SZV_B:FeladatKategoria</t>
        </r>
      </text>
    </comment>
    <comment ref="D38" authorId="0" shapeId="0">
      <text>
        <r>
          <rPr>
            <sz val="11"/>
            <rFont val="Calibri"/>
            <family val="2"/>
            <charset val="238"/>
          </rPr>
          <t>SZV_B:FeladatMegnevezes</t>
        </r>
      </text>
    </comment>
    <comment ref="E38" authorId="0" shapeId="0">
      <text>
        <r>
          <rPr>
            <sz val="11"/>
            <rFont val="Calibri"/>
            <family val="2"/>
            <charset val="238"/>
          </rPr>
          <t>SZV_B:ElviEngedelySzam</t>
        </r>
      </text>
    </comment>
    <comment ref="F38" authorId="0" shapeId="0">
      <text>
        <r>
          <rPr>
            <sz val="11"/>
            <rFont val="Calibri"/>
            <family val="2"/>
            <charset val="238"/>
          </rPr>
          <t>SZV_B:VKR_Kod</t>
        </r>
      </text>
    </comment>
    <comment ref="G38" authorId="0" shapeId="0">
      <text>
        <r>
          <rPr>
            <sz val="11"/>
            <rFont val="Calibri"/>
            <family val="2"/>
            <charset val="238"/>
          </rPr>
          <t>SZV_B:VKR_Nev</t>
        </r>
      </text>
    </comment>
    <comment ref="H38" authorId="0" shapeId="0">
      <text>
        <r>
          <rPr>
            <sz val="11"/>
            <rFont val="Calibri"/>
            <family val="2"/>
            <charset val="238"/>
          </rPr>
          <t>SZV_B:FeladatAzonosito</t>
        </r>
      </text>
    </comment>
    <comment ref="I38" authorId="0" shapeId="0">
      <text>
        <r>
          <rPr>
            <sz val="11"/>
            <rFont val="Calibri"/>
            <family val="2"/>
            <charset val="238"/>
          </rPr>
          <t>SZV_B:EllatasiTerulet</t>
        </r>
      </text>
    </comment>
    <comment ref="J38" authorId="0" shapeId="0">
      <text>
        <r>
          <rPr>
            <sz val="11"/>
            <rFont val="Calibri"/>
            <family val="2"/>
            <charset val="238"/>
          </rPr>
          <t>SZV_B:EllatasertFelelos</t>
        </r>
      </text>
    </comment>
    <comment ref="K38" authorId="0" shapeId="0">
      <text>
        <r>
          <rPr>
            <sz val="11"/>
            <rFont val="Calibri"/>
            <family val="2"/>
            <charset val="238"/>
          </rPr>
          <t>SZV_B:TervezettNettoKoltseg</t>
        </r>
      </text>
    </comment>
    <comment ref="L38" authorId="0" shapeId="0">
      <text>
        <r>
          <rPr>
            <sz val="11"/>
            <rFont val="Calibri"/>
            <family val="2"/>
            <charset val="238"/>
          </rPr>
          <t>SZV_B:IdotartamKezdes</t>
        </r>
      </text>
    </comment>
    <comment ref="M38" authorId="0" shapeId="0">
      <text>
        <r>
          <rPr>
            <sz val="11"/>
            <rFont val="Calibri"/>
            <family val="2"/>
            <charset val="238"/>
          </rPr>
          <t>SZV_B:IdotartamBefejezes</t>
        </r>
      </text>
    </comment>
    <comment ref="N38" authorId="0" shapeId="0">
      <text>
        <r>
          <rPr>
            <sz val="11"/>
            <rFont val="Calibri"/>
            <family val="2"/>
            <charset val="238"/>
          </rPr>
          <t>SZV_B:NettoKoltsegUtem1</t>
        </r>
      </text>
    </comment>
    <comment ref="O38" authorId="0" shapeId="0">
      <text>
        <r>
          <rPr>
            <sz val="11"/>
            <rFont val="Calibri"/>
            <family val="2"/>
            <charset val="238"/>
          </rPr>
          <t>SZV_B:NettoKoltsegUtem2</t>
        </r>
      </text>
    </comment>
    <comment ref="P38" authorId="0" shapeId="0">
      <text>
        <r>
          <rPr>
            <sz val="11"/>
            <rFont val="Calibri"/>
            <family val="2"/>
            <charset val="238"/>
          </rPr>
          <t>SZV_B:EM_Melleklet2_KTG</t>
        </r>
      </text>
    </comment>
    <comment ref="R38" authorId="0" shapeId="0">
      <text>
        <r>
          <rPr>
            <sz val="11"/>
            <rFont val="Calibri"/>
            <family val="2"/>
            <charset val="238"/>
          </rPr>
          <t>SZV_B:HDUtem1</t>
        </r>
      </text>
    </comment>
    <comment ref="S38" authorId="0" shapeId="0">
      <text>
        <r>
          <rPr>
            <sz val="11"/>
            <rFont val="Calibri"/>
            <family val="2"/>
            <charset val="238"/>
          </rPr>
          <t>SZV_B:ECSUtem1</t>
        </r>
      </text>
    </comment>
    <comment ref="T38" authorId="0" shapeId="0">
      <text>
        <r>
          <rPr>
            <sz val="11"/>
            <rFont val="Calibri"/>
            <family val="2"/>
            <charset val="238"/>
          </rPr>
          <t>SZV_B:KFHUtem1</t>
        </r>
      </text>
    </comment>
    <comment ref="U38" authorId="0" shapeId="0">
      <text>
        <r>
          <rPr>
            <sz val="11"/>
            <rFont val="Calibri"/>
            <family val="2"/>
            <charset val="238"/>
          </rPr>
          <t>SZV_B:Egyeb_SajatUtem1</t>
        </r>
      </text>
    </comment>
    <comment ref="V38" authorId="0" shapeId="0">
      <text>
        <r>
          <rPr>
            <sz val="11"/>
            <rFont val="Calibri"/>
            <family val="2"/>
            <charset val="238"/>
          </rPr>
          <t>SZV_B:DijUtem1</t>
        </r>
      </text>
    </comment>
    <comment ref="W38" authorId="0" shapeId="0">
      <text>
        <r>
          <rPr>
            <sz val="11"/>
            <rFont val="Calibri"/>
            <family val="2"/>
            <charset val="238"/>
          </rPr>
          <t>SZV_B:EM_Melleklet1_Utem1</t>
        </r>
      </text>
    </comment>
    <comment ref="X38" authorId="0" shapeId="0">
      <text>
        <r>
          <rPr>
            <sz val="11"/>
            <rFont val="Calibri"/>
            <family val="2"/>
            <charset val="238"/>
          </rPr>
          <t>SZV_B:EgyebAllamiUtem1</t>
        </r>
      </text>
    </comment>
    <comment ref="Y38" authorId="0" shapeId="0">
      <text>
        <r>
          <rPr>
            <sz val="11"/>
            <rFont val="Calibri"/>
            <family val="2"/>
            <charset val="238"/>
          </rPr>
          <t>SZV_B:OnkormanyzatiUtem1</t>
        </r>
      </text>
    </comment>
    <comment ref="Z38" authorId="0" shapeId="0">
      <text>
        <r>
          <rPr>
            <sz val="11"/>
            <rFont val="Calibri"/>
            <family val="2"/>
            <charset val="238"/>
          </rPr>
          <t>SZV_B:EUUtem1</t>
        </r>
      </text>
    </comment>
    <comment ref="AA38" authorId="0" shapeId="0">
      <text>
        <r>
          <rPr>
            <sz val="11"/>
            <rFont val="Calibri"/>
            <family val="2"/>
            <charset val="238"/>
          </rPr>
          <t>SZV_B:EgyebUtem1</t>
        </r>
      </text>
    </comment>
    <comment ref="AB38" authorId="0" shapeId="0">
      <text>
        <r>
          <rPr>
            <sz val="11"/>
            <rFont val="Calibri"/>
            <family val="2"/>
            <charset val="238"/>
          </rPr>
          <t>SZV_B:HitelKotvenyUtem1</t>
        </r>
      </text>
    </comment>
    <comment ref="AC38" authorId="0" shapeId="0">
      <text>
        <r>
          <rPr>
            <sz val="11"/>
            <rFont val="Calibri"/>
            <family val="2"/>
            <charset val="238"/>
          </rPr>
          <t>SZV_B:OsszesenUtem1</t>
        </r>
      </text>
    </comment>
    <comment ref="AF38" authorId="0" shapeId="0">
      <text>
        <r>
          <rPr>
            <sz val="11"/>
            <rFont val="Calibri"/>
            <family val="2"/>
            <charset val="238"/>
          </rPr>
          <t>SZV_B:HDUtem2</t>
        </r>
      </text>
    </comment>
    <comment ref="AG38" authorId="0" shapeId="0">
      <text>
        <r>
          <rPr>
            <sz val="11"/>
            <rFont val="Calibri"/>
            <family val="2"/>
            <charset val="238"/>
          </rPr>
          <t>SZV_B:ECSUtem2</t>
        </r>
      </text>
    </comment>
    <comment ref="AH38" authorId="0" shapeId="0">
      <text>
        <r>
          <rPr>
            <sz val="11"/>
            <rFont val="Calibri"/>
            <family val="2"/>
            <charset val="238"/>
          </rPr>
          <t>SZV_B:KFHUtem2</t>
        </r>
      </text>
    </comment>
    <comment ref="AI38" authorId="0" shapeId="0">
      <text>
        <r>
          <rPr>
            <sz val="11"/>
            <rFont val="Calibri"/>
            <family val="2"/>
            <charset val="238"/>
          </rPr>
          <t>SZV_B:Egyeb_SajatUtem2</t>
        </r>
      </text>
    </comment>
    <comment ref="AJ38" authorId="0" shapeId="0">
      <text>
        <r>
          <rPr>
            <sz val="11"/>
            <rFont val="Calibri"/>
            <family val="2"/>
            <charset val="238"/>
          </rPr>
          <t>SZV_B:DijUtem2</t>
        </r>
      </text>
    </comment>
    <comment ref="AK38" authorId="0" shapeId="0">
      <text>
        <r>
          <rPr>
            <sz val="11"/>
            <rFont val="Calibri"/>
            <family val="2"/>
            <charset val="238"/>
          </rPr>
          <t>SZV_B:EM_Melleklet1_Utem2</t>
        </r>
      </text>
    </comment>
    <comment ref="AL38" authorId="0" shapeId="0">
      <text>
        <r>
          <rPr>
            <sz val="11"/>
            <rFont val="Calibri"/>
            <family val="2"/>
            <charset val="238"/>
          </rPr>
          <t>SZV_B:EgyebAllamiUtem2</t>
        </r>
      </text>
    </comment>
    <comment ref="AM38" authorId="0" shapeId="0">
      <text>
        <r>
          <rPr>
            <sz val="11"/>
            <rFont val="Calibri"/>
            <family val="2"/>
            <charset val="238"/>
          </rPr>
          <t>SZV_B:OnkormanyzatiUtem2</t>
        </r>
      </text>
    </comment>
    <comment ref="AN38" authorId="0" shapeId="0">
      <text>
        <r>
          <rPr>
            <sz val="11"/>
            <rFont val="Calibri"/>
            <family val="2"/>
            <charset val="238"/>
          </rPr>
          <t>SZV_B:EUUtem2</t>
        </r>
      </text>
    </comment>
    <comment ref="AO38" authorId="0" shapeId="0">
      <text>
        <r>
          <rPr>
            <sz val="11"/>
            <rFont val="Calibri"/>
            <family val="2"/>
            <charset val="238"/>
          </rPr>
          <t>SZV_B:EgyebUtem2</t>
        </r>
      </text>
    </comment>
    <comment ref="AP38" authorId="0" shapeId="0">
      <text>
        <r>
          <rPr>
            <sz val="11"/>
            <rFont val="Calibri"/>
            <family val="2"/>
            <charset val="238"/>
          </rPr>
          <t>SZV_B:HitelKotvenyUtem2</t>
        </r>
      </text>
    </comment>
    <comment ref="AQ38" authorId="0" shapeId="0">
      <text>
        <r>
          <rPr>
            <sz val="11"/>
            <rFont val="Calibri"/>
            <family val="2"/>
            <charset val="238"/>
          </rPr>
          <t>SZV_B:OsszesenUtem2</t>
        </r>
      </text>
    </comment>
    <comment ref="AR38" authorId="0" shapeId="0">
      <text>
        <r>
          <rPr>
            <sz val="11"/>
            <rFont val="Calibri"/>
            <family val="2"/>
            <charset val="238"/>
          </rPr>
          <t>SZV_B:ForrashianyUtem2</t>
        </r>
      </text>
    </comment>
    <comment ref="AU38" authorId="0" shapeId="0">
      <text>
        <r>
          <rPr>
            <sz val="11"/>
            <rFont val="Calibri"/>
            <family val="2"/>
            <charset val="238"/>
          </rPr>
          <t>SZV_B:Indokolas</t>
        </r>
      </text>
    </comment>
    <comment ref="AV38" authorId="0" shapeId="0">
      <text>
        <r>
          <rPr>
            <sz val="11"/>
            <rFont val="Calibri"/>
            <family val="2"/>
            <charset val="238"/>
          </rPr>
          <t>SZV_B:Megjegyzes</t>
        </r>
      </text>
    </comment>
    <comment ref="AW38" authorId="0" shapeId="0">
      <text>
        <r>
          <rPr>
            <sz val="11"/>
            <rFont val="Calibri"/>
            <family val="2"/>
            <charset val="238"/>
          </rPr>
          <t>SZV_B:FeladatSorszam</t>
        </r>
      </text>
    </comment>
    <comment ref="AY38" authorId="0" shapeId="0">
      <text>
        <r>
          <rPr>
            <sz val="11"/>
            <rFont val="Calibri"/>
            <family val="2"/>
            <charset val="238"/>
          </rPr>
          <t>SZV_B:ISA</t>
        </r>
      </text>
    </comment>
    <comment ref="B40" authorId="0" shapeId="0">
      <text>
        <r>
          <rPr>
            <sz val="11"/>
            <rFont val="Calibri"/>
            <family val="2"/>
            <charset val="238"/>
          </rPr>
          <t>SZV_B:FontossagiSorrent</t>
        </r>
      </text>
    </comment>
    <comment ref="C40" authorId="0" shapeId="0">
      <text>
        <r>
          <rPr>
            <sz val="11"/>
            <rFont val="Calibri"/>
            <family val="2"/>
            <charset val="238"/>
          </rPr>
          <t>SZV_B:FeladatKategoria</t>
        </r>
      </text>
    </comment>
    <comment ref="D40" authorId="0" shapeId="0">
      <text>
        <r>
          <rPr>
            <sz val="11"/>
            <rFont val="Calibri"/>
            <family val="2"/>
            <charset val="238"/>
          </rPr>
          <t>SZV_B:FeladatMegnevezes</t>
        </r>
      </text>
    </comment>
    <comment ref="E40" authorId="0" shapeId="0">
      <text>
        <r>
          <rPr>
            <sz val="11"/>
            <rFont val="Calibri"/>
            <family val="2"/>
            <charset val="238"/>
          </rPr>
          <t>SZV_B:ElviEngedelySzam</t>
        </r>
      </text>
    </comment>
    <comment ref="F40" authorId="0" shapeId="0">
      <text>
        <r>
          <rPr>
            <sz val="11"/>
            <rFont val="Calibri"/>
            <family val="2"/>
            <charset val="238"/>
          </rPr>
          <t>SZV_B:VKR_Kod</t>
        </r>
      </text>
    </comment>
    <comment ref="G40" authorId="0" shapeId="0">
      <text>
        <r>
          <rPr>
            <sz val="11"/>
            <rFont val="Calibri"/>
            <family val="2"/>
            <charset val="238"/>
          </rPr>
          <t>SZV_B:VKR_Nev</t>
        </r>
      </text>
    </comment>
    <comment ref="H40" authorId="0" shapeId="0">
      <text>
        <r>
          <rPr>
            <sz val="11"/>
            <rFont val="Calibri"/>
            <family val="2"/>
            <charset val="238"/>
          </rPr>
          <t>SZV_B:FeladatAzonosito</t>
        </r>
      </text>
    </comment>
    <comment ref="I40" authorId="0" shapeId="0">
      <text>
        <r>
          <rPr>
            <sz val="11"/>
            <rFont val="Calibri"/>
            <family val="2"/>
            <charset val="238"/>
          </rPr>
          <t>SZV_B:EllatasiTerulet</t>
        </r>
      </text>
    </comment>
    <comment ref="J40" authorId="0" shapeId="0">
      <text>
        <r>
          <rPr>
            <sz val="11"/>
            <rFont val="Calibri"/>
            <family val="2"/>
            <charset val="238"/>
          </rPr>
          <t>SZV_B:EllatasertFelelos</t>
        </r>
      </text>
    </comment>
    <comment ref="K40" authorId="0" shapeId="0">
      <text>
        <r>
          <rPr>
            <sz val="11"/>
            <rFont val="Calibri"/>
            <family val="2"/>
            <charset val="238"/>
          </rPr>
          <t>SZV_B:TervezettNettoKoltseg</t>
        </r>
      </text>
    </comment>
    <comment ref="L40" authorId="0" shapeId="0">
      <text>
        <r>
          <rPr>
            <sz val="11"/>
            <rFont val="Calibri"/>
            <family val="2"/>
            <charset val="238"/>
          </rPr>
          <t>SZV_B:IdotartamKezdes</t>
        </r>
      </text>
    </comment>
    <comment ref="M40" authorId="0" shapeId="0">
      <text>
        <r>
          <rPr>
            <sz val="11"/>
            <rFont val="Calibri"/>
            <family val="2"/>
            <charset val="238"/>
          </rPr>
          <t>SZV_B:IdotartamBefejezes</t>
        </r>
      </text>
    </comment>
    <comment ref="N40" authorId="0" shapeId="0">
      <text>
        <r>
          <rPr>
            <sz val="11"/>
            <rFont val="Calibri"/>
            <family val="2"/>
            <charset val="238"/>
          </rPr>
          <t>SZV_B:NettoKoltsegUtem1</t>
        </r>
      </text>
    </comment>
    <comment ref="O40" authorId="0" shapeId="0">
      <text>
        <r>
          <rPr>
            <sz val="11"/>
            <rFont val="Calibri"/>
            <family val="2"/>
            <charset val="238"/>
          </rPr>
          <t>SZV_B:NettoKoltsegUtem2</t>
        </r>
      </text>
    </comment>
    <comment ref="P40" authorId="0" shapeId="0">
      <text>
        <r>
          <rPr>
            <sz val="11"/>
            <rFont val="Calibri"/>
            <family val="2"/>
            <charset val="238"/>
          </rPr>
          <t>SZV_B:EM_Melleklet2_KTG</t>
        </r>
      </text>
    </comment>
    <comment ref="R40" authorId="0" shapeId="0">
      <text>
        <r>
          <rPr>
            <sz val="11"/>
            <rFont val="Calibri"/>
            <family val="2"/>
            <charset val="238"/>
          </rPr>
          <t>SZV_B:HDUtem1</t>
        </r>
      </text>
    </comment>
    <comment ref="S40" authorId="0" shapeId="0">
      <text>
        <r>
          <rPr>
            <sz val="11"/>
            <rFont val="Calibri"/>
            <family val="2"/>
            <charset val="238"/>
          </rPr>
          <t>SZV_B:ECSUtem1</t>
        </r>
      </text>
    </comment>
    <comment ref="T40" authorId="0" shapeId="0">
      <text>
        <r>
          <rPr>
            <sz val="11"/>
            <rFont val="Calibri"/>
            <family val="2"/>
            <charset val="238"/>
          </rPr>
          <t>SZV_B:KFHUtem1</t>
        </r>
      </text>
    </comment>
    <comment ref="U40" authorId="0" shapeId="0">
      <text>
        <r>
          <rPr>
            <sz val="11"/>
            <rFont val="Calibri"/>
            <family val="2"/>
            <charset val="238"/>
          </rPr>
          <t>SZV_B:Egyeb_SajatUtem1</t>
        </r>
      </text>
    </comment>
    <comment ref="V40" authorId="0" shapeId="0">
      <text>
        <r>
          <rPr>
            <sz val="11"/>
            <rFont val="Calibri"/>
            <family val="2"/>
            <charset val="238"/>
          </rPr>
          <t>SZV_B:DijUtem1</t>
        </r>
      </text>
    </comment>
    <comment ref="W40" authorId="0" shapeId="0">
      <text>
        <r>
          <rPr>
            <sz val="11"/>
            <rFont val="Calibri"/>
            <family val="2"/>
            <charset val="238"/>
          </rPr>
          <t>SZV_B:EM_Melleklet1_Utem1</t>
        </r>
      </text>
    </comment>
    <comment ref="X40" authorId="0" shapeId="0">
      <text>
        <r>
          <rPr>
            <sz val="11"/>
            <rFont val="Calibri"/>
            <family val="2"/>
            <charset val="238"/>
          </rPr>
          <t>SZV_B:EgyebAllamiUtem1</t>
        </r>
      </text>
    </comment>
    <comment ref="Y40" authorId="0" shapeId="0">
      <text>
        <r>
          <rPr>
            <sz val="11"/>
            <rFont val="Calibri"/>
            <family val="2"/>
            <charset val="238"/>
          </rPr>
          <t>SZV_B:OnkormanyzatiUtem1</t>
        </r>
      </text>
    </comment>
    <comment ref="Z40" authorId="0" shapeId="0">
      <text>
        <r>
          <rPr>
            <sz val="11"/>
            <rFont val="Calibri"/>
            <family val="2"/>
            <charset val="238"/>
          </rPr>
          <t>SZV_B:EUUtem1</t>
        </r>
      </text>
    </comment>
    <comment ref="AA40" authorId="0" shapeId="0">
      <text>
        <r>
          <rPr>
            <sz val="11"/>
            <rFont val="Calibri"/>
            <family val="2"/>
            <charset val="238"/>
          </rPr>
          <t>SZV_B:EgyebUtem1</t>
        </r>
      </text>
    </comment>
    <comment ref="AB40" authorId="0" shapeId="0">
      <text>
        <r>
          <rPr>
            <sz val="11"/>
            <rFont val="Calibri"/>
            <family val="2"/>
            <charset val="238"/>
          </rPr>
          <t>SZV_B:HitelKotvenyUtem1</t>
        </r>
      </text>
    </comment>
    <comment ref="AC40" authorId="0" shapeId="0">
      <text>
        <r>
          <rPr>
            <sz val="11"/>
            <rFont val="Calibri"/>
            <family val="2"/>
            <charset val="238"/>
          </rPr>
          <t>SZV_B:OsszesenUtem1</t>
        </r>
      </text>
    </comment>
    <comment ref="AF40" authorId="0" shapeId="0">
      <text>
        <r>
          <rPr>
            <sz val="11"/>
            <rFont val="Calibri"/>
            <family val="2"/>
            <charset val="238"/>
          </rPr>
          <t>SZV_B:HDUtem2</t>
        </r>
      </text>
    </comment>
    <comment ref="AG40" authorId="0" shapeId="0">
      <text>
        <r>
          <rPr>
            <sz val="11"/>
            <rFont val="Calibri"/>
            <family val="2"/>
            <charset val="238"/>
          </rPr>
          <t>SZV_B:ECSUtem2</t>
        </r>
      </text>
    </comment>
    <comment ref="AH40" authorId="0" shapeId="0">
      <text>
        <r>
          <rPr>
            <sz val="11"/>
            <rFont val="Calibri"/>
            <family val="2"/>
            <charset val="238"/>
          </rPr>
          <t>SZV_B:KFHUtem2</t>
        </r>
      </text>
    </comment>
    <comment ref="AI40" authorId="0" shapeId="0">
      <text>
        <r>
          <rPr>
            <sz val="11"/>
            <rFont val="Calibri"/>
            <family val="2"/>
            <charset val="238"/>
          </rPr>
          <t>SZV_B:Egyeb_SajatUtem2</t>
        </r>
      </text>
    </comment>
    <comment ref="AJ40" authorId="0" shapeId="0">
      <text>
        <r>
          <rPr>
            <sz val="11"/>
            <rFont val="Calibri"/>
            <family val="2"/>
            <charset val="238"/>
          </rPr>
          <t>SZV_B:DijUtem2</t>
        </r>
      </text>
    </comment>
    <comment ref="AK40" authorId="0" shapeId="0">
      <text>
        <r>
          <rPr>
            <sz val="11"/>
            <rFont val="Calibri"/>
            <family val="2"/>
            <charset val="238"/>
          </rPr>
          <t>SZV_B:EM_Melleklet1_Utem2</t>
        </r>
      </text>
    </comment>
    <comment ref="AL40" authorId="0" shapeId="0">
      <text>
        <r>
          <rPr>
            <sz val="11"/>
            <rFont val="Calibri"/>
            <family val="2"/>
            <charset val="238"/>
          </rPr>
          <t>SZV_B:EgyebAllamiUtem2</t>
        </r>
      </text>
    </comment>
    <comment ref="AM40" authorId="0" shapeId="0">
      <text>
        <r>
          <rPr>
            <sz val="11"/>
            <rFont val="Calibri"/>
            <family val="2"/>
            <charset val="238"/>
          </rPr>
          <t>SZV_B:OnkormanyzatiUtem2</t>
        </r>
      </text>
    </comment>
    <comment ref="AN40" authorId="0" shapeId="0">
      <text>
        <r>
          <rPr>
            <sz val="11"/>
            <rFont val="Calibri"/>
            <family val="2"/>
            <charset val="238"/>
          </rPr>
          <t>SZV_B:EUUtem2</t>
        </r>
      </text>
    </comment>
    <comment ref="AO40" authorId="0" shapeId="0">
      <text>
        <r>
          <rPr>
            <sz val="11"/>
            <rFont val="Calibri"/>
            <family val="2"/>
            <charset val="238"/>
          </rPr>
          <t>SZV_B:EgyebUtem2</t>
        </r>
      </text>
    </comment>
    <comment ref="AP40" authorId="0" shapeId="0">
      <text>
        <r>
          <rPr>
            <sz val="11"/>
            <rFont val="Calibri"/>
            <family val="2"/>
            <charset val="238"/>
          </rPr>
          <t>SZV_B:HitelKotvenyUtem2</t>
        </r>
      </text>
    </comment>
    <comment ref="AQ40" authorId="0" shapeId="0">
      <text>
        <r>
          <rPr>
            <sz val="11"/>
            <rFont val="Calibri"/>
            <family val="2"/>
            <charset val="238"/>
          </rPr>
          <t>SZV_B:OsszesenUtem2</t>
        </r>
      </text>
    </comment>
    <comment ref="AR40" authorId="0" shapeId="0">
      <text>
        <r>
          <rPr>
            <sz val="11"/>
            <rFont val="Calibri"/>
            <family val="2"/>
            <charset val="238"/>
          </rPr>
          <t>SZV_B:ForrashianyUtem2</t>
        </r>
      </text>
    </comment>
    <comment ref="AU40" authorId="0" shapeId="0">
      <text>
        <r>
          <rPr>
            <sz val="11"/>
            <rFont val="Calibri"/>
            <family val="2"/>
            <charset val="238"/>
          </rPr>
          <t>SZV_B:Indokolas</t>
        </r>
      </text>
    </comment>
    <comment ref="AV40" authorId="0" shapeId="0">
      <text>
        <r>
          <rPr>
            <sz val="11"/>
            <rFont val="Calibri"/>
            <family val="2"/>
            <charset val="238"/>
          </rPr>
          <t>SZV_B:Megjegyzes</t>
        </r>
      </text>
    </comment>
    <comment ref="AW40" authorId="0" shapeId="0">
      <text>
        <r>
          <rPr>
            <sz val="11"/>
            <rFont val="Calibri"/>
            <family val="2"/>
            <charset val="238"/>
          </rPr>
          <t>SZV_B:FeladatSorszam</t>
        </r>
      </text>
    </comment>
    <comment ref="AY40" authorId="0" shapeId="0">
      <text>
        <r>
          <rPr>
            <sz val="11"/>
            <rFont val="Calibri"/>
            <family val="2"/>
            <charset val="238"/>
          </rPr>
          <t>SZV_B:ISA</t>
        </r>
      </text>
    </comment>
    <comment ref="B41" authorId="0" shapeId="0">
      <text>
        <r>
          <rPr>
            <sz val="11"/>
            <rFont val="Calibri"/>
            <family val="2"/>
            <charset val="238"/>
          </rPr>
          <t>SZV_B:FontossagiSorrent</t>
        </r>
      </text>
    </comment>
    <comment ref="C41" authorId="0" shapeId="0">
      <text>
        <r>
          <rPr>
            <sz val="11"/>
            <rFont val="Calibri"/>
            <family val="2"/>
            <charset val="238"/>
          </rPr>
          <t>SZV_B:FeladatKategoria</t>
        </r>
      </text>
    </comment>
    <comment ref="D41" authorId="0" shapeId="0">
      <text>
        <r>
          <rPr>
            <sz val="11"/>
            <rFont val="Calibri"/>
            <family val="2"/>
            <charset val="238"/>
          </rPr>
          <t>SZV_B:FeladatMegnevezes</t>
        </r>
      </text>
    </comment>
    <comment ref="E41" authorId="0" shapeId="0">
      <text>
        <r>
          <rPr>
            <sz val="11"/>
            <rFont val="Calibri"/>
            <family val="2"/>
            <charset val="238"/>
          </rPr>
          <t>SZV_B:ElviEngedelySzam</t>
        </r>
      </text>
    </comment>
    <comment ref="F41" authorId="0" shapeId="0">
      <text>
        <r>
          <rPr>
            <sz val="11"/>
            <rFont val="Calibri"/>
            <family val="2"/>
            <charset val="238"/>
          </rPr>
          <t>SZV_B:VKR_Kod</t>
        </r>
      </text>
    </comment>
    <comment ref="G41" authorId="0" shapeId="0">
      <text>
        <r>
          <rPr>
            <sz val="11"/>
            <rFont val="Calibri"/>
            <family val="2"/>
            <charset val="238"/>
          </rPr>
          <t>SZV_B:VKR_Nev</t>
        </r>
      </text>
    </comment>
    <comment ref="H41" authorId="0" shapeId="0">
      <text>
        <r>
          <rPr>
            <sz val="11"/>
            <rFont val="Calibri"/>
            <family val="2"/>
            <charset val="238"/>
          </rPr>
          <t>SZV_B:FeladatAzonosito</t>
        </r>
      </text>
    </comment>
    <comment ref="I41" authorId="0" shapeId="0">
      <text>
        <r>
          <rPr>
            <sz val="11"/>
            <rFont val="Calibri"/>
            <family val="2"/>
            <charset val="238"/>
          </rPr>
          <t>SZV_B:EllatasiTerulet</t>
        </r>
      </text>
    </comment>
    <comment ref="J41" authorId="0" shapeId="0">
      <text>
        <r>
          <rPr>
            <sz val="11"/>
            <rFont val="Calibri"/>
            <family val="2"/>
            <charset val="238"/>
          </rPr>
          <t>SZV_B:EllatasertFelelos</t>
        </r>
      </text>
    </comment>
    <comment ref="K41" authorId="0" shapeId="0">
      <text>
        <r>
          <rPr>
            <sz val="11"/>
            <rFont val="Calibri"/>
            <family val="2"/>
            <charset val="238"/>
          </rPr>
          <t>SZV_B:TervezettNettoKoltseg</t>
        </r>
      </text>
    </comment>
    <comment ref="L41" authorId="0" shapeId="0">
      <text>
        <r>
          <rPr>
            <sz val="11"/>
            <rFont val="Calibri"/>
            <family val="2"/>
            <charset val="238"/>
          </rPr>
          <t>SZV_B:IdotartamKezdes</t>
        </r>
      </text>
    </comment>
    <comment ref="M41" authorId="0" shapeId="0">
      <text>
        <r>
          <rPr>
            <sz val="11"/>
            <rFont val="Calibri"/>
            <family val="2"/>
            <charset val="238"/>
          </rPr>
          <t>SZV_B:IdotartamBefejezes</t>
        </r>
      </text>
    </comment>
    <comment ref="N41" authorId="0" shapeId="0">
      <text>
        <r>
          <rPr>
            <sz val="11"/>
            <rFont val="Calibri"/>
            <family val="2"/>
            <charset val="238"/>
          </rPr>
          <t>SZV_B:NettoKoltsegUtem1</t>
        </r>
      </text>
    </comment>
    <comment ref="O41" authorId="0" shapeId="0">
      <text>
        <r>
          <rPr>
            <sz val="11"/>
            <rFont val="Calibri"/>
            <family val="2"/>
            <charset val="238"/>
          </rPr>
          <t>SZV_B:NettoKoltsegUtem2</t>
        </r>
      </text>
    </comment>
    <comment ref="P41" authorId="0" shapeId="0">
      <text>
        <r>
          <rPr>
            <sz val="11"/>
            <rFont val="Calibri"/>
            <family val="2"/>
            <charset val="238"/>
          </rPr>
          <t>SZV_B:EM_Melleklet2_KTG</t>
        </r>
      </text>
    </comment>
    <comment ref="R41" authorId="0" shapeId="0">
      <text>
        <r>
          <rPr>
            <sz val="11"/>
            <rFont val="Calibri"/>
            <family val="2"/>
            <charset val="238"/>
          </rPr>
          <t>SZV_B:HDUtem1</t>
        </r>
      </text>
    </comment>
    <comment ref="S41" authorId="0" shapeId="0">
      <text>
        <r>
          <rPr>
            <sz val="11"/>
            <rFont val="Calibri"/>
            <family val="2"/>
            <charset val="238"/>
          </rPr>
          <t>SZV_B:ECSUtem1</t>
        </r>
      </text>
    </comment>
    <comment ref="T41" authorId="0" shapeId="0">
      <text>
        <r>
          <rPr>
            <sz val="11"/>
            <rFont val="Calibri"/>
            <family val="2"/>
            <charset val="238"/>
          </rPr>
          <t>SZV_B:KFHUtem1</t>
        </r>
      </text>
    </comment>
    <comment ref="U41" authorId="0" shapeId="0">
      <text>
        <r>
          <rPr>
            <sz val="11"/>
            <rFont val="Calibri"/>
            <family val="2"/>
            <charset val="238"/>
          </rPr>
          <t>SZV_B:Egyeb_SajatUtem1</t>
        </r>
      </text>
    </comment>
    <comment ref="V41" authorId="0" shapeId="0">
      <text>
        <r>
          <rPr>
            <sz val="11"/>
            <rFont val="Calibri"/>
            <family val="2"/>
            <charset val="238"/>
          </rPr>
          <t>SZV_B:DijUtem1</t>
        </r>
      </text>
    </comment>
    <comment ref="W41" authorId="0" shapeId="0">
      <text>
        <r>
          <rPr>
            <sz val="11"/>
            <rFont val="Calibri"/>
            <family val="2"/>
            <charset val="238"/>
          </rPr>
          <t>SZV_B:EM_Melleklet1_Utem1</t>
        </r>
      </text>
    </comment>
    <comment ref="X41" authorId="0" shapeId="0">
      <text>
        <r>
          <rPr>
            <sz val="11"/>
            <rFont val="Calibri"/>
            <family val="2"/>
            <charset val="238"/>
          </rPr>
          <t>SZV_B:EgyebAllamiUtem1</t>
        </r>
      </text>
    </comment>
    <comment ref="Y41" authorId="0" shapeId="0">
      <text>
        <r>
          <rPr>
            <sz val="11"/>
            <rFont val="Calibri"/>
            <family val="2"/>
            <charset val="238"/>
          </rPr>
          <t>SZV_B:OnkormanyzatiUtem1</t>
        </r>
      </text>
    </comment>
    <comment ref="Z41" authorId="0" shapeId="0">
      <text>
        <r>
          <rPr>
            <sz val="11"/>
            <rFont val="Calibri"/>
            <family val="2"/>
            <charset val="238"/>
          </rPr>
          <t>SZV_B:EUUtem1</t>
        </r>
      </text>
    </comment>
    <comment ref="AA41" authorId="0" shapeId="0">
      <text>
        <r>
          <rPr>
            <sz val="11"/>
            <rFont val="Calibri"/>
            <family val="2"/>
            <charset val="238"/>
          </rPr>
          <t>SZV_B:EgyebUtem1</t>
        </r>
      </text>
    </comment>
    <comment ref="AB41" authorId="0" shapeId="0">
      <text>
        <r>
          <rPr>
            <sz val="11"/>
            <rFont val="Calibri"/>
            <family val="2"/>
            <charset val="238"/>
          </rPr>
          <t>SZV_B:HitelKotvenyUtem1</t>
        </r>
      </text>
    </comment>
    <comment ref="AC41" authorId="0" shapeId="0">
      <text>
        <r>
          <rPr>
            <sz val="11"/>
            <rFont val="Calibri"/>
            <family val="2"/>
            <charset val="238"/>
          </rPr>
          <t>SZV_B:OsszesenUtem1</t>
        </r>
      </text>
    </comment>
    <comment ref="AF41" authorId="0" shapeId="0">
      <text>
        <r>
          <rPr>
            <sz val="11"/>
            <rFont val="Calibri"/>
            <family val="2"/>
            <charset val="238"/>
          </rPr>
          <t>SZV_B:HDUtem2</t>
        </r>
      </text>
    </comment>
    <comment ref="AG41" authorId="0" shapeId="0">
      <text>
        <r>
          <rPr>
            <sz val="11"/>
            <rFont val="Calibri"/>
            <family val="2"/>
            <charset val="238"/>
          </rPr>
          <t>SZV_B:ECSUtem2</t>
        </r>
      </text>
    </comment>
    <comment ref="AH41" authorId="0" shapeId="0">
      <text>
        <r>
          <rPr>
            <sz val="11"/>
            <rFont val="Calibri"/>
            <family val="2"/>
            <charset val="238"/>
          </rPr>
          <t>SZV_B:KFHUtem2</t>
        </r>
      </text>
    </comment>
    <comment ref="AI41" authorId="0" shapeId="0">
      <text>
        <r>
          <rPr>
            <sz val="11"/>
            <rFont val="Calibri"/>
            <family val="2"/>
            <charset val="238"/>
          </rPr>
          <t>SZV_B:Egyeb_SajatUtem2</t>
        </r>
      </text>
    </comment>
    <comment ref="AJ41" authorId="0" shapeId="0">
      <text>
        <r>
          <rPr>
            <sz val="11"/>
            <rFont val="Calibri"/>
            <family val="2"/>
            <charset val="238"/>
          </rPr>
          <t>SZV_B:DijUtem2</t>
        </r>
      </text>
    </comment>
    <comment ref="AK41" authorId="0" shapeId="0">
      <text>
        <r>
          <rPr>
            <sz val="11"/>
            <rFont val="Calibri"/>
            <family val="2"/>
            <charset val="238"/>
          </rPr>
          <t>SZV_B:EM_Melleklet1_Utem2</t>
        </r>
      </text>
    </comment>
    <comment ref="AL41" authorId="0" shapeId="0">
      <text>
        <r>
          <rPr>
            <sz val="11"/>
            <rFont val="Calibri"/>
            <family val="2"/>
            <charset val="238"/>
          </rPr>
          <t>SZV_B:EgyebAllamiUtem2</t>
        </r>
      </text>
    </comment>
    <comment ref="AM41" authorId="0" shapeId="0">
      <text>
        <r>
          <rPr>
            <sz val="11"/>
            <rFont val="Calibri"/>
            <family val="2"/>
            <charset val="238"/>
          </rPr>
          <t>SZV_B:OnkormanyzatiUtem2</t>
        </r>
      </text>
    </comment>
    <comment ref="AN41" authorId="0" shapeId="0">
      <text>
        <r>
          <rPr>
            <sz val="11"/>
            <rFont val="Calibri"/>
            <family val="2"/>
            <charset val="238"/>
          </rPr>
          <t>SZV_B:EUUtem2</t>
        </r>
      </text>
    </comment>
    <comment ref="AO41" authorId="0" shapeId="0">
      <text>
        <r>
          <rPr>
            <sz val="11"/>
            <rFont val="Calibri"/>
            <family val="2"/>
            <charset val="238"/>
          </rPr>
          <t>SZV_B:EgyebUtem2</t>
        </r>
      </text>
    </comment>
    <comment ref="AP41" authorId="0" shapeId="0">
      <text>
        <r>
          <rPr>
            <sz val="11"/>
            <rFont val="Calibri"/>
            <family val="2"/>
            <charset val="238"/>
          </rPr>
          <t>SZV_B:HitelKotvenyUtem2</t>
        </r>
      </text>
    </comment>
    <comment ref="AQ41" authorId="0" shapeId="0">
      <text>
        <r>
          <rPr>
            <sz val="11"/>
            <rFont val="Calibri"/>
            <family val="2"/>
            <charset val="238"/>
          </rPr>
          <t>SZV_B:OsszesenUtem2</t>
        </r>
      </text>
    </comment>
    <comment ref="AR41" authorId="0" shapeId="0">
      <text>
        <r>
          <rPr>
            <sz val="11"/>
            <rFont val="Calibri"/>
            <family val="2"/>
            <charset val="238"/>
          </rPr>
          <t>SZV_B:ForrashianyUtem2</t>
        </r>
      </text>
    </comment>
    <comment ref="AU41" authorId="0" shapeId="0">
      <text>
        <r>
          <rPr>
            <sz val="11"/>
            <rFont val="Calibri"/>
            <family val="2"/>
            <charset val="238"/>
          </rPr>
          <t>SZV_B:Indokolas</t>
        </r>
      </text>
    </comment>
    <comment ref="AV41" authorId="0" shapeId="0">
      <text>
        <r>
          <rPr>
            <sz val="11"/>
            <rFont val="Calibri"/>
            <family val="2"/>
            <charset val="238"/>
          </rPr>
          <t>SZV_B:Megjegyzes</t>
        </r>
      </text>
    </comment>
    <comment ref="AW41" authorId="0" shapeId="0">
      <text>
        <r>
          <rPr>
            <sz val="11"/>
            <rFont val="Calibri"/>
            <family val="2"/>
            <charset val="238"/>
          </rPr>
          <t>SZV_B:FeladatSorszam</t>
        </r>
      </text>
    </comment>
    <comment ref="AY41" authorId="0" shapeId="0">
      <text>
        <r>
          <rPr>
            <sz val="11"/>
            <rFont val="Calibri"/>
            <family val="2"/>
            <charset val="238"/>
          </rPr>
          <t>SZV_B:ISA</t>
        </r>
      </text>
    </comment>
    <comment ref="B42" authorId="0" shapeId="0">
      <text>
        <r>
          <rPr>
            <sz val="11"/>
            <rFont val="Calibri"/>
            <family val="2"/>
            <charset val="238"/>
          </rPr>
          <t>SZV_B:FontossagiSorrent</t>
        </r>
      </text>
    </comment>
    <comment ref="C42" authorId="0" shapeId="0">
      <text>
        <r>
          <rPr>
            <sz val="11"/>
            <rFont val="Calibri"/>
            <family val="2"/>
            <charset val="238"/>
          </rPr>
          <t>SZV_B:FeladatKategoria</t>
        </r>
      </text>
    </comment>
    <comment ref="D42" authorId="0" shapeId="0">
      <text>
        <r>
          <rPr>
            <sz val="11"/>
            <rFont val="Calibri"/>
            <family val="2"/>
            <charset val="238"/>
          </rPr>
          <t>SZV_B:FeladatMegnevezes</t>
        </r>
      </text>
    </comment>
    <comment ref="E42" authorId="0" shapeId="0">
      <text>
        <r>
          <rPr>
            <sz val="11"/>
            <rFont val="Calibri"/>
            <family val="2"/>
            <charset val="238"/>
          </rPr>
          <t>SZV_B:ElviEngedelySzam</t>
        </r>
      </text>
    </comment>
    <comment ref="F42" authorId="0" shapeId="0">
      <text>
        <r>
          <rPr>
            <sz val="11"/>
            <rFont val="Calibri"/>
            <family val="2"/>
            <charset val="238"/>
          </rPr>
          <t>SZV_B:VKR_Kod</t>
        </r>
      </text>
    </comment>
    <comment ref="G42" authorId="0" shapeId="0">
      <text>
        <r>
          <rPr>
            <sz val="11"/>
            <rFont val="Calibri"/>
            <family val="2"/>
            <charset val="238"/>
          </rPr>
          <t>SZV_B:VKR_Nev</t>
        </r>
      </text>
    </comment>
    <comment ref="H42" authorId="0" shapeId="0">
      <text>
        <r>
          <rPr>
            <sz val="11"/>
            <rFont val="Calibri"/>
            <family val="2"/>
            <charset val="238"/>
          </rPr>
          <t>SZV_B:FeladatAzonosito</t>
        </r>
      </text>
    </comment>
    <comment ref="I42" authorId="0" shapeId="0">
      <text>
        <r>
          <rPr>
            <sz val="11"/>
            <rFont val="Calibri"/>
            <family val="2"/>
            <charset val="238"/>
          </rPr>
          <t>SZV_B:EllatasiTerulet</t>
        </r>
      </text>
    </comment>
    <comment ref="J42" authorId="0" shapeId="0">
      <text>
        <r>
          <rPr>
            <sz val="11"/>
            <rFont val="Calibri"/>
            <family val="2"/>
            <charset val="238"/>
          </rPr>
          <t>SZV_B:EllatasertFelelos</t>
        </r>
      </text>
    </comment>
    <comment ref="K42" authorId="0" shapeId="0">
      <text>
        <r>
          <rPr>
            <sz val="11"/>
            <rFont val="Calibri"/>
            <family val="2"/>
            <charset val="238"/>
          </rPr>
          <t>SZV_B:TervezettNettoKoltseg</t>
        </r>
      </text>
    </comment>
    <comment ref="L42" authorId="0" shapeId="0">
      <text>
        <r>
          <rPr>
            <sz val="11"/>
            <rFont val="Calibri"/>
            <family val="2"/>
            <charset val="238"/>
          </rPr>
          <t>SZV_B:IdotartamKezdes</t>
        </r>
      </text>
    </comment>
    <comment ref="M42" authorId="0" shapeId="0">
      <text>
        <r>
          <rPr>
            <sz val="11"/>
            <rFont val="Calibri"/>
            <family val="2"/>
            <charset val="238"/>
          </rPr>
          <t>SZV_B:IdotartamBefejezes</t>
        </r>
      </text>
    </comment>
    <comment ref="N42" authorId="0" shapeId="0">
      <text>
        <r>
          <rPr>
            <sz val="11"/>
            <rFont val="Calibri"/>
            <family val="2"/>
            <charset val="238"/>
          </rPr>
          <t>SZV_B:NettoKoltsegUtem1</t>
        </r>
      </text>
    </comment>
    <comment ref="O42" authorId="0" shapeId="0">
      <text>
        <r>
          <rPr>
            <sz val="11"/>
            <rFont val="Calibri"/>
            <family val="2"/>
            <charset val="238"/>
          </rPr>
          <t>SZV_B:NettoKoltsegUtem2</t>
        </r>
      </text>
    </comment>
    <comment ref="P42" authorId="0" shapeId="0">
      <text>
        <r>
          <rPr>
            <sz val="11"/>
            <rFont val="Calibri"/>
            <family val="2"/>
            <charset val="238"/>
          </rPr>
          <t>SZV_B:EM_Melleklet2_KTG</t>
        </r>
      </text>
    </comment>
    <comment ref="R42" authorId="0" shapeId="0">
      <text>
        <r>
          <rPr>
            <sz val="11"/>
            <rFont val="Calibri"/>
            <family val="2"/>
            <charset val="238"/>
          </rPr>
          <t>SZV_B:HDUtem1</t>
        </r>
      </text>
    </comment>
    <comment ref="S42" authorId="0" shapeId="0">
      <text>
        <r>
          <rPr>
            <sz val="11"/>
            <rFont val="Calibri"/>
            <family val="2"/>
            <charset val="238"/>
          </rPr>
          <t>SZV_B:ECSUtem1</t>
        </r>
      </text>
    </comment>
    <comment ref="T42" authorId="0" shapeId="0">
      <text>
        <r>
          <rPr>
            <sz val="11"/>
            <rFont val="Calibri"/>
            <family val="2"/>
            <charset val="238"/>
          </rPr>
          <t>SZV_B:KFHUtem1</t>
        </r>
      </text>
    </comment>
    <comment ref="U42" authorId="0" shapeId="0">
      <text>
        <r>
          <rPr>
            <sz val="11"/>
            <rFont val="Calibri"/>
            <family val="2"/>
            <charset val="238"/>
          </rPr>
          <t>SZV_B:Egyeb_SajatUtem1</t>
        </r>
      </text>
    </comment>
    <comment ref="V42" authorId="0" shapeId="0">
      <text>
        <r>
          <rPr>
            <sz val="11"/>
            <rFont val="Calibri"/>
            <family val="2"/>
            <charset val="238"/>
          </rPr>
          <t>SZV_B:DijUtem1</t>
        </r>
      </text>
    </comment>
    <comment ref="W42" authorId="0" shapeId="0">
      <text>
        <r>
          <rPr>
            <sz val="11"/>
            <rFont val="Calibri"/>
            <family val="2"/>
            <charset val="238"/>
          </rPr>
          <t>SZV_B:EM_Melleklet1_Utem1</t>
        </r>
      </text>
    </comment>
    <comment ref="X42" authorId="0" shapeId="0">
      <text>
        <r>
          <rPr>
            <sz val="11"/>
            <rFont val="Calibri"/>
            <family val="2"/>
            <charset val="238"/>
          </rPr>
          <t>SZV_B:EgyebAllamiUtem1</t>
        </r>
      </text>
    </comment>
    <comment ref="Y42" authorId="0" shapeId="0">
      <text>
        <r>
          <rPr>
            <sz val="11"/>
            <rFont val="Calibri"/>
            <family val="2"/>
            <charset val="238"/>
          </rPr>
          <t>SZV_B:OnkormanyzatiUtem1</t>
        </r>
      </text>
    </comment>
    <comment ref="Z42" authorId="0" shapeId="0">
      <text>
        <r>
          <rPr>
            <sz val="11"/>
            <rFont val="Calibri"/>
            <family val="2"/>
            <charset val="238"/>
          </rPr>
          <t>SZV_B:EUUtem1</t>
        </r>
      </text>
    </comment>
    <comment ref="AA42" authorId="0" shapeId="0">
      <text>
        <r>
          <rPr>
            <sz val="11"/>
            <rFont val="Calibri"/>
            <family val="2"/>
            <charset val="238"/>
          </rPr>
          <t>SZV_B:EgyebUtem1</t>
        </r>
      </text>
    </comment>
    <comment ref="AB42" authorId="0" shapeId="0">
      <text>
        <r>
          <rPr>
            <sz val="11"/>
            <rFont val="Calibri"/>
            <family val="2"/>
            <charset val="238"/>
          </rPr>
          <t>SZV_B:HitelKotvenyUtem1</t>
        </r>
      </text>
    </comment>
    <comment ref="AC42" authorId="0" shapeId="0">
      <text>
        <r>
          <rPr>
            <sz val="11"/>
            <rFont val="Calibri"/>
            <family val="2"/>
            <charset val="238"/>
          </rPr>
          <t>SZV_B:OsszesenUtem1</t>
        </r>
      </text>
    </comment>
    <comment ref="AF42" authorId="0" shapeId="0">
      <text>
        <r>
          <rPr>
            <sz val="11"/>
            <rFont val="Calibri"/>
            <family val="2"/>
            <charset val="238"/>
          </rPr>
          <t>SZV_B:HDUtem2</t>
        </r>
      </text>
    </comment>
    <comment ref="AG42" authorId="0" shapeId="0">
      <text>
        <r>
          <rPr>
            <sz val="11"/>
            <rFont val="Calibri"/>
            <family val="2"/>
            <charset val="238"/>
          </rPr>
          <t>SZV_B:ECSUtem2</t>
        </r>
      </text>
    </comment>
    <comment ref="AH42" authorId="0" shapeId="0">
      <text>
        <r>
          <rPr>
            <sz val="11"/>
            <rFont val="Calibri"/>
            <family val="2"/>
            <charset val="238"/>
          </rPr>
          <t>SZV_B:KFHUtem2</t>
        </r>
      </text>
    </comment>
    <comment ref="AI42" authorId="0" shapeId="0">
      <text>
        <r>
          <rPr>
            <sz val="11"/>
            <rFont val="Calibri"/>
            <family val="2"/>
            <charset val="238"/>
          </rPr>
          <t>SZV_B:Egyeb_SajatUtem2</t>
        </r>
      </text>
    </comment>
    <comment ref="AJ42" authorId="0" shapeId="0">
      <text>
        <r>
          <rPr>
            <sz val="11"/>
            <rFont val="Calibri"/>
            <family val="2"/>
            <charset val="238"/>
          </rPr>
          <t>SZV_B:DijUtem2</t>
        </r>
      </text>
    </comment>
    <comment ref="AK42" authorId="0" shapeId="0">
      <text>
        <r>
          <rPr>
            <sz val="11"/>
            <rFont val="Calibri"/>
            <family val="2"/>
            <charset val="238"/>
          </rPr>
          <t>SZV_B:EM_Melleklet1_Utem2</t>
        </r>
      </text>
    </comment>
    <comment ref="AL42" authorId="0" shapeId="0">
      <text>
        <r>
          <rPr>
            <sz val="11"/>
            <rFont val="Calibri"/>
            <family val="2"/>
            <charset val="238"/>
          </rPr>
          <t>SZV_B:EgyebAllamiUtem2</t>
        </r>
      </text>
    </comment>
    <comment ref="AM42" authorId="0" shapeId="0">
      <text>
        <r>
          <rPr>
            <sz val="11"/>
            <rFont val="Calibri"/>
            <family val="2"/>
            <charset val="238"/>
          </rPr>
          <t>SZV_B:OnkormanyzatiUtem2</t>
        </r>
      </text>
    </comment>
    <comment ref="AN42" authorId="0" shapeId="0">
      <text>
        <r>
          <rPr>
            <sz val="11"/>
            <rFont val="Calibri"/>
            <family val="2"/>
            <charset val="238"/>
          </rPr>
          <t>SZV_B:EUUtem2</t>
        </r>
      </text>
    </comment>
    <comment ref="AO42" authorId="0" shapeId="0">
      <text>
        <r>
          <rPr>
            <sz val="11"/>
            <rFont val="Calibri"/>
            <family val="2"/>
            <charset val="238"/>
          </rPr>
          <t>SZV_B:EgyebUtem2</t>
        </r>
      </text>
    </comment>
    <comment ref="AP42" authorId="0" shapeId="0">
      <text>
        <r>
          <rPr>
            <sz val="11"/>
            <rFont val="Calibri"/>
            <family val="2"/>
            <charset val="238"/>
          </rPr>
          <t>SZV_B:HitelKotvenyUtem2</t>
        </r>
      </text>
    </comment>
    <comment ref="AQ42" authorId="0" shapeId="0">
      <text>
        <r>
          <rPr>
            <sz val="11"/>
            <rFont val="Calibri"/>
            <family val="2"/>
            <charset val="238"/>
          </rPr>
          <t>SZV_B:OsszesenUtem2</t>
        </r>
      </text>
    </comment>
    <comment ref="AR42" authorId="0" shapeId="0">
      <text>
        <r>
          <rPr>
            <sz val="11"/>
            <rFont val="Calibri"/>
            <family val="2"/>
            <charset val="238"/>
          </rPr>
          <t>SZV_B:ForrashianyUtem2</t>
        </r>
      </text>
    </comment>
    <comment ref="AU42" authorId="0" shapeId="0">
      <text>
        <r>
          <rPr>
            <sz val="11"/>
            <rFont val="Calibri"/>
            <family val="2"/>
            <charset val="238"/>
          </rPr>
          <t>SZV_B:Indokolas</t>
        </r>
      </text>
    </comment>
    <comment ref="AV42" authorId="0" shapeId="0">
      <text>
        <r>
          <rPr>
            <sz val="11"/>
            <rFont val="Calibri"/>
            <family val="2"/>
            <charset val="238"/>
          </rPr>
          <t>SZV_B:Megjegyzes</t>
        </r>
      </text>
    </comment>
    <comment ref="AW42" authorId="0" shapeId="0">
      <text>
        <r>
          <rPr>
            <sz val="11"/>
            <rFont val="Calibri"/>
            <family val="2"/>
            <charset val="238"/>
          </rPr>
          <t>SZV_B:FeladatSorszam</t>
        </r>
      </text>
    </comment>
    <comment ref="AY42" authorId="0" shapeId="0">
      <text>
        <r>
          <rPr>
            <sz val="11"/>
            <rFont val="Calibri"/>
            <family val="2"/>
            <charset val="238"/>
          </rPr>
          <t>SZV_B:ISA</t>
        </r>
      </text>
    </comment>
    <comment ref="B44" authorId="0" shapeId="0">
      <text>
        <r>
          <rPr>
            <sz val="11"/>
            <rFont val="Calibri"/>
            <family val="2"/>
            <charset val="238"/>
          </rPr>
          <t>SZV_B:FontossagiSorrent</t>
        </r>
      </text>
    </comment>
    <comment ref="C44" authorId="0" shapeId="0">
      <text>
        <r>
          <rPr>
            <sz val="11"/>
            <rFont val="Calibri"/>
            <family val="2"/>
            <charset val="238"/>
          </rPr>
          <t>SZV_B:FeladatKategoria</t>
        </r>
      </text>
    </comment>
    <comment ref="D44" authorId="0" shapeId="0">
      <text>
        <r>
          <rPr>
            <sz val="11"/>
            <rFont val="Calibri"/>
            <family val="2"/>
            <charset val="238"/>
          </rPr>
          <t>SZV_B:FeladatMegnevezes</t>
        </r>
      </text>
    </comment>
    <comment ref="E44" authorId="0" shapeId="0">
      <text>
        <r>
          <rPr>
            <sz val="11"/>
            <rFont val="Calibri"/>
            <family val="2"/>
            <charset val="238"/>
          </rPr>
          <t>SZV_B:ElviEngedelySzam</t>
        </r>
      </text>
    </comment>
    <comment ref="F44" authorId="0" shapeId="0">
      <text>
        <r>
          <rPr>
            <sz val="11"/>
            <rFont val="Calibri"/>
            <family val="2"/>
            <charset val="238"/>
          </rPr>
          <t>SZV_B:VKR_Kod</t>
        </r>
      </text>
    </comment>
    <comment ref="G44" authorId="0" shapeId="0">
      <text>
        <r>
          <rPr>
            <sz val="11"/>
            <rFont val="Calibri"/>
            <family val="2"/>
            <charset val="238"/>
          </rPr>
          <t>SZV_B:VKR_Nev</t>
        </r>
      </text>
    </comment>
    <comment ref="H44" authorId="0" shapeId="0">
      <text>
        <r>
          <rPr>
            <sz val="11"/>
            <rFont val="Calibri"/>
            <family val="2"/>
            <charset val="238"/>
          </rPr>
          <t>SZV_B:FeladatAzonosito</t>
        </r>
      </text>
    </comment>
    <comment ref="I44" authorId="0" shapeId="0">
      <text>
        <r>
          <rPr>
            <sz val="11"/>
            <rFont val="Calibri"/>
            <family val="2"/>
            <charset val="238"/>
          </rPr>
          <t>SZV_B:EllatasiTerulet</t>
        </r>
      </text>
    </comment>
    <comment ref="J44" authorId="0" shapeId="0">
      <text>
        <r>
          <rPr>
            <sz val="11"/>
            <rFont val="Calibri"/>
            <family val="2"/>
            <charset val="238"/>
          </rPr>
          <t>SZV_B:EllatasertFelelos</t>
        </r>
      </text>
    </comment>
    <comment ref="K44" authorId="0" shapeId="0">
      <text>
        <r>
          <rPr>
            <sz val="11"/>
            <rFont val="Calibri"/>
            <family val="2"/>
            <charset val="238"/>
          </rPr>
          <t>SZV_B:TervezettNettoKoltseg</t>
        </r>
      </text>
    </comment>
    <comment ref="L44" authorId="0" shapeId="0">
      <text>
        <r>
          <rPr>
            <sz val="11"/>
            <rFont val="Calibri"/>
            <family val="2"/>
            <charset val="238"/>
          </rPr>
          <t>SZV_B:IdotartamKezdes</t>
        </r>
      </text>
    </comment>
    <comment ref="M44" authorId="0" shapeId="0">
      <text>
        <r>
          <rPr>
            <sz val="11"/>
            <rFont val="Calibri"/>
            <family val="2"/>
            <charset val="238"/>
          </rPr>
          <t>SZV_B:IdotartamBefejezes</t>
        </r>
      </text>
    </comment>
    <comment ref="N44" authorId="0" shapeId="0">
      <text>
        <r>
          <rPr>
            <sz val="11"/>
            <rFont val="Calibri"/>
            <family val="2"/>
            <charset val="238"/>
          </rPr>
          <t>SZV_B:NettoKoltsegUtem1</t>
        </r>
      </text>
    </comment>
    <comment ref="O44" authorId="0" shapeId="0">
      <text>
        <r>
          <rPr>
            <sz val="11"/>
            <rFont val="Calibri"/>
            <family val="2"/>
            <charset val="238"/>
          </rPr>
          <t>SZV_B:NettoKoltsegUtem2</t>
        </r>
      </text>
    </comment>
    <comment ref="P44" authorId="0" shapeId="0">
      <text>
        <r>
          <rPr>
            <sz val="11"/>
            <rFont val="Calibri"/>
            <family val="2"/>
            <charset val="238"/>
          </rPr>
          <t>SZV_B:EM_Melleklet2_KTG</t>
        </r>
      </text>
    </comment>
    <comment ref="R44" authorId="0" shapeId="0">
      <text>
        <r>
          <rPr>
            <sz val="11"/>
            <rFont val="Calibri"/>
            <family val="2"/>
            <charset val="238"/>
          </rPr>
          <t>SZV_B:HDUtem1</t>
        </r>
      </text>
    </comment>
    <comment ref="S44" authorId="0" shapeId="0">
      <text>
        <r>
          <rPr>
            <sz val="11"/>
            <rFont val="Calibri"/>
            <family val="2"/>
            <charset val="238"/>
          </rPr>
          <t>SZV_B:ECSUtem1</t>
        </r>
      </text>
    </comment>
    <comment ref="T44" authorId="0" shapeId="0">
      <text>
        <r>
          <rPr>
            <sz val="11"/>
            <rFont val="Calibri"/>
            <family val="2"/>
            <charset val="238"/>
          </rPr>
          <t>SZV_B:KFHUtem1</t>
        </r>
      </text>
    </comment>
    <comment ref="U44" authorId="0" shapeId="0">
      <text>
        <r>
          <rPr>
            <sz val="11"/>
            <rFont val="Calibri"/>
            <family val="2"/>
            <charset val="238"/>
          </rPr>
          <t>SZV_B:Egyeb_SajatUtem1</t>
        </r>
      </text>
    </comment>
    <comment ref="V44" authorId="0" shapeId="0">
      <text>
        <r>
          <rPr>
            <sz val="11"/>
            <rFont val="Calibri"/>
            <family val="2"/>
            <charset val="238"/>
          </rPr>
          <t>SZV_B:DijUtem1</t>
        </r>
      </text>
    </comment>
    <comment ref="W44" authorId="0" shapeId="0">
      <text>
        <r>
          <rPr>
            <sz val="11"/>
            <rFont val="Calibri"/>
            <family val="2"/>
            <charset val="238"/>
          </rPr>
          <t>SZV_B:EM_Melleklet1_Utem1</t>
        </r>
      </text>
    </comment>
    <comment ref="X44" authorId="0" shapeId="0">
      <text>
        <r>
          <rPr>
            <sz val="11"/>
            <rFont val="Calibri"/>
            <family val="2"/>
            <charset val="238"/>
          </rPr>
          <t>SZV_B:EgyebAllamiUtem1</t>
        </r>
      </text>
    </comment>
    <comment ref="Y44" authorId="0" shapeId="0">
      <text>
        <r>
          <rPr>
            <sz val="11"/>
            <rFont val="Calibri"/>
            <family val="2"/>
            <charset val="238"/>
          </rPr>
          <t>SZV_B:OnkormanyzatiUtem1</t>
        </r>
      </text>
    </comment>
    <comment ref="Z44" authorId="0" shapeId="0">
      <text>
        <r>
          <rPr>
            <sz val="11"/>
            <rFont val="Calibri"/>
            <family val="2"/>
            <charset val="238"/>
          </rPr>
          <t>SZV_B:EUUtem1</t>
        </r>
      </text>
    </comment>
    <comment ref="AA44" authorId="0" shapeId="0">
      <text>
        <r>
          <rPr>
            <sz val="11"/>
            <rFont val="Calibri"/>
            <family val="2"/>
            <charset val="238"/>
          </rPr>
          <t>SZV_B:EgyebUtem1</t>
        </r>
      </text>
    </comment>
    <comment ref="AB44" authorId="0" shapeId="0">
      <text>
        <r>
          <rPr>
            <sz val="11"/>
            <rFont val="Calibri"/>
            <family val="2"/>
            <charset val="238"/>
          </rPr>
          <t>SZV_B:HitelKotvenyUtem1</t>
        </r>
      </text>
    </comment>
    <comment ref="AC44" authorId="0" shapeId="0">
      <text>
        <r>
          <rPr>
            <sz val="11"/>
            <rFont val="Calibri"/>
            <family val="2"/>
            <charset val="238"/>
          </rPr>
          <t>SZV_B:OsszesenUtem1</t>
        </r>
      </text>
    </comment>
    <comment ref="AF44" authorId="0" shapeId="0">
      <text>
        <r>
          <rPr>
            <sz val="11"/>
            <rFont val="Calibri"/>
            <family val="2"/>
            <charset val="238"/>
          </rPr>
          <t>SZV_B:HDUtem2</t>
        </r>
      </text>
    </comment>
    <comment ref="AG44" authorId="0" shapeId="0">
      <text>
        <r>
          <rPr>
            <sz val="11"/>
            <rFont val="Calibri"/>
            <family val="2"/>
            <charset val="238"/>
          </rPr>
          <t>SZV_B:ECSUtem2</t>
        </r>
      </text>
    </comment>
    <comment ref="AH44" authorId="0" shapeId="0">
      <text>
        <r>
          <rPr>
            <sz val="11"/>
            <rFont val="Calibri"/>
            <family val="2"/>
            <charset val="238"/>
          </rPr>
          <t>SZV_B:KFHUtem2</t>
        </r>
      </text>
    </comment>
    <comment ref="AI44" authorId="0" shapeId="0">
      <text>
        <r>
          <rPr>
            <sz val="11"/>
            <rFont val="Calibri"/>
            <family val="2"/>
            <charset val="238"/>
          </rPr>
          <t>SZV_B:Egyeb_SajatUtem2</t>
        </r>
      </text>
    </comment>
    <comment ref="AJ44" authorId="0" shapeId="0">
      <text>
        <r>
          <rPr>
            <sz val="11"/>
            <rFont val="Calibri"/>
            <family val="2"/>
            <charset val="238"/>
          </rPr>
          <t>SZV_B:DijUtem2</t>
        </r>
      </text>
    </comment>
    <comment ref="AK44" authorId="0" shapeId="0">
      <text>
        <r>
          <rPr>
            <sz val="11"/>
            <rFont val="Calibri"/>
            <family val="2"/>
            <charset val="238"/>
          </rPr>
          <t>SZV_B:EM_Melleklet1_Utem2</t>
        </r>
      </text>
    </comment>
    <comment ref="AL44" authorId="0" shapeId="0">
      <text>
        <r>
          <rPr>
            <sz val="11"/>
            <rFont val="Calibri"/>
            <family val="2"/>
            <charset val="238"/>
          </rPr>
          <t>SZV_B:EgyebAllamiUtem2</t>
        </r>
      </text>
    </comment>
    <comment ref="AM44" authorId="0" shapeId="0">
      <text>
        <r>
          <rPr>
            <sz val="11"/>
            <rFont val="Calibri"/>
            <family val="2"/>
            <charset val="238"/>
          </rPr>
          <t>SZV_B:OnkormanyzatiUtem2</t>
        </r>
      </text>
    </comment>
    <comment ref="AN44" authorId="0" shapeId="0">
      <text>
        <r>
          <rPr>
            <sz val="11"/>
            <rFont val="Calibri"/>
            <family val="2"/>
            <charset val="238"/>
          </rPr>
          <t>SZV_B:EUUtem2</t>
        </r>
      </text>
    </comment>
    <comment ref="AO44" authorId="0" shapeId="0">
      <text>
        <r>
          <rPr>
            <sz val="11"/>
            <rFont val="Calibri"/>
            <family val="2"/>
            <charset val="238"/>
          </rPr>
          <t>SZV_B:EgyebUtem2</t>
        </r>
      </text>
    </comment>
    <comment ref="AP44" authorId="0" shapeId="0">
      <text>
        <r>
          <rPr>
            <sz val="11"/>
            <rFont val="Calibri"/>
            <family val="2"/>
            <charset val="238"/>
          </rPr>
          <t>SZV_B:HitelKotvenyUtem2</t>
        </r>
      </text>
    </comment>
    <comment ref="AQ44" authorId="0" shapeId="0">
      <text>
        <r>
          <rPr>
            <sz val="11"/>
            <rFont val="Calibri"/>
            <family val="2"/>
            <charset val="238"/>
          </rPr>
          <t>SZV_B:OsszesenUtem2</t>
        </r>
      </text>
    </comment>
    <comment ref="AR44" authorId="0" shapeId="0">
      <text>
        <r>
          <rPr>
            <sz val="11"/>
            <rFont val="Calibri"/>
            <family val="2"/>
            <charset val="238"/>
          </rPr>
          <t>SZV_B:ForrashianyUtem2</t>
        </r>
      </text>
    </comment>
    <comment ref="AU44" authorId="0" shapeId="0">
      <text>
        <r>
          <rPr>
            <sz val="11"/>
            <rFont val="Calibri"/>
            <family val="2"/>
            <charset val="238"/>
          </rPr>
          <t>SZV_B:Indokolas</t>
        </r>
      </text>
    </comment>
    <comment ref="AV44" authorId="0" shapeId="0">
      <text>
        <r>
          <rPr>
            <sz val="11"/>
            <rFont val="Calibri"/>
            <family val="2"/>
            <charset val="238"/>
          </rPr>
          <t>SZV_B:Megjegyzes</t>
        </r>
      </text>
    </comment>
    <comment ref="AW44" authorId="0" shapeId="0">
      <text>
        <r>
          <rPr>
            <sz val="11"/>
            <rFont val="Calibri"/>
            <family val="2"/>
            <charset val="238"/>
          </rPr>
          <t>SZV_B:FeladatSorszam</t>
        </r>
      </text>
    </comment>
    <comment ref="AY44" authorId="0" shapeId="0">
      <text>
        <r>
          <rPr>
            <sz val="11"/>
            <rFont val="Calibri"/>
            <family val="2"/>
            <charset val="238"/>
          </rPr>
          <t>SZV_B:ISA</t>
        </r>
      </text>
    </comment>
    <comment ref="B45" authorId="0" shapeId="0">
      <text>
        <r>
          <rPr>
            <sz val="11"/>
            <rFont val="Calibri"/>
            <family val="2"/>
            <charset val="238"/>
          </rPr>
          <t>SZV_B:FontossagiSorrent</t>
        </r>
      </text>
    </comment>
    <comment ref="C45" authorId="0" shapeId="0">
      <text>
        <r>
          <rPr>
            <sz val="11"/>
            <rFont val="Calibri"/>
            <family val="2"/>
            <charset val="238"/>
          </rPr>
          <t>SZV_B:FeladatKategoria</t>
        </r>
      </text>
    </comment>
    <comment ref="D45" authorId="0" shapeId="0">
      <text>
        <r>
          <rPr>
            <sz val="11"/>
            <rFont val="Calibri"/>
            <family val="2"/>
            <charset val="238"/>
          </rPr>
          <t>SZV_B:FeladatMegnevezes</t>
        </r>
      </text>
    </comment>
    <comment ref="E45" authorId="0" shapeId="0">
      <text>
        <r>
          <rPr>
            <sz val="11"/>
            <rFont val="Calibri"/>
            <family val="2"/>
            <charset val="238"/>
          </rPr>
          <t>SZV_B:ElviEngedelySzam</t>
        </r>
      </text>
    </comment>
    <comment ref="F45" authorId="0" shapeId="0">
      <text>
        <r>
          <rPr>
            <sz val="11"/>
            <rFont val="Calibri"/>
            <family val="2"/>
            <charset val="238"/>
          </rPr>
          <t>SZV_B:VKR_Kod</t>
        </r>
      </text>
    </comment>
    <comment ref="G45" authorId="0" shapeId="0">
      <text>
        <r>
          <rPr>
            <sz val="11"/>
            <rFont val="Calibri"/>
            <family val="2"/>
            <charset val="238"/>
          </rPr>
          <t>SZV_B:VKR_Nev</t>
        </r>
      </text>
    </comment>
    <comment ref="H45" authorId="0" shapeId="0">
      <text>
        <r>
          <rPr>
            <sz val="11"/>
            <rFont val="Calibri"/>
            <family val="2"/>
            <charset val="238"/>
          </rPr>
          <t>SZV_B:FeladatAzonosito</t>
        </r>
      </text>
    </comment>
    <comment ref="I45" authorId="0" shapeId="0">
      <text>
        <r>
          <rPr>
            <sz val="11"/>
            <rFont val="Calibri"/>
            <family val="2"/>
            <charset val="238"/>
          </rPr>
          <t>SZV_B:EllatasiTerulet</t>
        </r>
      </text>
    </comment>
    <comment ref="J45" authorId="0" shapeId="0">
      <text>
        <r>
          <rPr>
            <sz val="11"/>
            <rFont val="Calibri"/>
            <family val="2"/>
            <charset val="238"/>
          </rPr>
          <t>SZV_B:EllatasertFelelos</t>
        </r>
      </text>
    </comment>
    <comment ref="K45" authorId="0" shapeId="0">
      <text>
        <r>
          <rPr>
            <sz val="11"/>
            <rFont val="Calibri"/>
            <family val="2"/>
            <charset val="238"/>
          </rPr>
          <t>SZV_B:TervezettNettoKoltseg</t>
        </r>
      </text>
    </comment>
    <comment ref="L45" authorId="0" shapeId="0">
      <text>
        <r>
          <rPr>
            <sz val="11"/>
            <rFont val="Calibri"/>
            <family val="2"/>
            <charset val="238"/>
          </rPr>
          <t>SZV_B:IdotartamKezdes</t>
        </r>
      </text>
    </comment>
    <comment ref="M45" authorId="0" shapeId="0">
      <text>
        <r>
          <rPr>
            <sz val="11"/>
            <rFont val="Calibri"/>
            <family val="2"/>
            <charset val="238"/>
          </rPr>
          <t>SZV_B:IdotartamBefejezes</t>
        </r>
      </text>
    </comment>
    <comment ref="N45" authorId="0" shapeId="0">
      <text>
        <r>
          <rPr>
            <sz val="11"/>
            <rFont val="Calibri"/>
            <family val="2"/>
            <charset val="238"/>
          </rPr>
          <t>SZV_B:NettoKoltsegUtem1</t>
        </r>
      </text>
    </comment>
    <comment ref="O45" authorId="0" shapeId="0">
      <text>
        <r>
          <rPr>
            <sz val="11"/>
            <rFont val="Calibri"/>
            <family val="2"/>
            <charset val="238"/>
          </rPr>
          <t>SZV_B:NettoKoltsegUtem2</t>
        </r>
      </text>
    </comment>
    <comment ref="P45" authorId="0" shapeId="0">
      <text>
        <r>
          <rPr>
            <sz val="11"/>
            <rFont val="Calibri"/>
            <family val="2"/>
            <charset val="238"/>
          </rPr>
          <t>SZV_B:EM_Melleklet2_KTG</t>
        </r>
      </text>
    </comment>
    <comment ref="R45" authorId="0" shapeId="0">
      <text>
        <r>
          <rPr>
            <sz val="11"/>
            <rFont val="Calibri"/>
            <family val="2"/>
            <charset val="238"/>
          </rPr>
          <t>SZV_B:HDUtem1</t>
        </r>
      </text>
    </comment>
    <comment ref="S45" authorId="0" shapeId="0">
      <text>
        <r>
          <rPr>
            <sz val="11"/>
            <rFont val="Calibri"/>
            <family val="2"/>
            <charset val="238"/>
          </rPr>
          <t>SZV_B:ECSUtem1</t>
        </r>
      </text>
    </comment>
    <comment ref="T45" authorId="0" shapeId="0">
      <text>
        <r>
          <rPr>
            <sz val="11"/>
            <rFont val="Calibri"/>
            <family val="2"/>
            <charset val="238"/>
          </rPr>
          <t>SZV_B:KFHUtem1</t>
        </r>
      </text>
    </comment>
    <comment ref="U45" authorId="0" shapeId="0">
      <text>
        <r>
          <rPr>
            <sz val="11"/>
            <rFont val="Calibri"/>
            <family val="2"/>
            <charset val="238"/>
          </rPr>
          <t>SZV_B:Egyeb_SajatUtem1</t>
        </r>
      </text>
    </comment>
    <comment ref="V45" authorId="0" shapeId="0">
      <text>
        <r>
          <rPr>
            <sz val="11"/>
            <rFont val="Calibri"/>
            <family val="2"/>
            <charset val="238"/>
          </rPr>
          <t>SZV_B:DijUtem1</t>
        </r>
      </text>
    </comment>
    <comment ref="W45" authorId="0" shapeId="0">
      <text>
        <r>
          <rPr>
            <sz val="11"/>
            <rFont val="Calibri"/>
            <family val="2"/>
            <charset val="238"/>
          </rPr>
          <t>SZV_B:EM_Melleklet1_Utem1</t>
        </r>
      </text>
    </comment>
    <comment ref="X45" authorId="0" shapeId="0">
      <text>
        <r>
          <rPr>
            <sz val="11"/>
            <rFont val="Calibri"/>
            <family val="2"/>
            <charset val="238"/>
          </rPr>
          <t>SZV_B:EgyebAllamiUtem1</t>
        </r>
      </text>
    </comment>
    <comment ref="Y45" authorId="0" shapeId="0">
      <text>
        <r>
          <rPr>
            <sz val="11"/>
            <rFont val="Calibri"/>
            <family val="2"/>
            <charset val="238"/>
          </rPr>
          <t>SZV_B:OnkormanyzatiUtem1</t>
        </r>
      </text>
    </comment>
    <comment ref="Z45" authorId="0" shapeId="0">
      <text>
        <r>
          <rPr>
            <sz val="11"/>
            <rFont val="Calibri"/>
            <family val="2"/>
            <charset val="238"/>
          </rPr>
          <t>SZV_B:EUUtem1</t>
        </r>
      </text>
    </comment>
    <comment ref="AA45" authorId="0" shapeId="0">
      <text>
        <r>
          <rPr>
            <sz val="11"/>
            <rFont val="Calibri"/>
            <family val="2"/>
            <charset val="238"/>
          </rPr>
          <t>SZV_B:EgyebUtem1</t>
        </r>
      </text>
    </comment>
    <comment ref="AB45" authorId="0" shapeId="0">
      <text>
        <r>
          <rPr>
            <sz val="11"/>
            <rFont val="Calibri"/>
            <family val="2"/>
            <charset val="238"/>
          </rPr>
          <t>SZV_B:HitelKotvenyUtem1</t>
        </r>
      </text>
    </comment>
    <comment ref="AC45" authorId="0" shapeId="0">
      <text>
        <r>
          <rPr>
            <sz val="11"/>
            <rFont val="Calibri"/>
            <family val="2"/>
            <charset val="238"/>
          </rPr>
          <t>SZV_B:OsszesenUtem1</t>
        </r>
      </text>
    </comment>
    <comment ref="AF45" authorId="0" shapeId="0">
      <text>
        <r>
          <rPr>
            <sz val="11"/>
            <rFont val="Calibri"/>
            <family val="2"/>
            <charset val="238"/>
          </rPr>
          <t>SZV_B:HDUtem2</t>
        </r>
      </text>
    </comment>
    <comment ref="AG45" authorId="0" shapeId="0">
      <text>
        <r>
          <rPr>
            <sz val="11"/>
            <rFont val="Calibri"/>
            <family val="2"/>
            <charset val="238"/>
          </rPr>
          <t>SZV_B:ECSUtem2</t>
        </r>
      </text>
    </comment>
    <comment ref="AH45" authorId="0" shapeId="0">
      <text>
        <r>
          <rPr>
            <sz val="11"/>
            <rFont val="Calibri"/>
            <family val="2"/>
            <charset val="238"/>
          </rPr>
          <t>SZV_B:KFHUtem2</t>
        </r>
      </text>
    </comment>
    <comment ref="AI45" authorId="0" shapeId="0">
      <text>
        <r>
          <rPr>
            <sz val="11"/>
            <rFont val="Calibri"/>
            <family val="2"/>
            <charset val="238"/>
          </rPr>
          <t>SZV_B:Egyeb_SajatUtem2</t>
        </r>
      </text>
    </comment>
    <comment ref="AJ45" authorId="0" shapeId="0">
      <text>
        <r>
          <rPr>
            <sz val="11"/>
            <rFont val="Calibri"/>
            <family val="2"/>
            <charset val="238"/>
          </rPr>
          <t>SZV_B:DijUtem2</t>
        </r>
      </text>
    </comment>
    <comment ref="AK45" authorId="0" shapeId="0">
      <text>
        <r>
          <rPr>
            <sz val="11"/>
            <rFont val="Calibri"/>
            <family val="2"/>
            <charset val="238"/>
          </rPr>
          <t>SZV_B:EM_Melleklet1_Utem2</t>
        </r>
      </text>
    </comment>
    <comment ref="AL45" authorId="0" shapeId="0">
      <text>
        <r>
          <rPr>
            <sz val="11"/>
            <rFont val="Calibri"/>
            <family val="2"/>
            <charset val="238"/>
          </rPr>
          <t>SZV_B:EgyebAllamiUtem2</t>
        </r>
      </text>
    </comment>
    <comment ref="AM45" authorId="0" shapeId="0">
      <text>
        <r>
          <rPr>
            <sz val="11"/>
            <rFont val="Calibri"/>
            <family val="2"/>
            <charset val="238"/>
          </rPr>
          <t>SZV_B:OnkormanyzatiUtem2</t>
        </r>
      </text>
    </comment>
    <comment ref="AN45" authorId="0" shapeId="0">
      <text>
        <r>
          <rPr>
            <sz val="11"/>
            <rFont val="Calibri"/>
            <family val="2"/>
            <charset val="238"/>
          </rPr>
          <t>SZV_B:EUUtem2</t>
        </r>
      </text>
    </comment>
    <comment ref="AO45" authorId="0" shapeId="0">
      <text>
        <r>
          <rPr>
            <sz val="11"/>
            <rFont val="Calibri"/>
            <family val="2"/>
            <charset val="238"/>
          </rPr>
          <t>SZV_B:EgyebUtem2</t>
        </r>
      </text>
    </comment>
    <comment ref="AP45" authorId="0" shapeId="0">
      <text>
        <r>
          <rPr>
            <sz val="11"/>
            <rFont val="Calibri"/>
            <family val="2"/>
            <charset val="238"/>
          </rPr>
          <t>SZV_B:HitelKotvenyUtem2</t>
        </r>
      </text>
    </comment>
    <comment ref="AQ45" authorId="0" shapeId="0">
      <text>
        <r>
          <rPr>
            <sz val="11"/>
            <rFont val="Calibri"/>
            <family val="2"/>
            <charset val="238"/>
          </rPr>
          <t>SZV_B:OsszesenUtem2</t>
        </r>
      </text>
    </comment>
    <comment ref="AR45" authorId="0" shapeId="0">
      <text>
        <r>
          <rPr>
            <sz val="11"/>
            <rFont val="Calibri"/>
            <family val="2"/>
            <charset val="238"/>
          </rPr>
          <t>SZV_B:ForrashianyUtem2</t>
        </r>
      </text>
    </comment>
    <comment ref="AU45" authorId="0" shapeId="0">
      <text>
        <r>
          <rPr>
            <sz val="11"/>
            <rFont val="Calibri"/>
            <family val="2"/>
            <charset val="238"/>
          </rPr>
          <t>SZV_B:Indokolas</t>
        </r>
      </text>
    </comment>
    <comment ref="AV45" authorId="0" shapeId="0">
      <text>
        <r>
          <rPr>
            <sz val="11"/>
            <rFont val="Calibri"/>
            <family val="2"/>
            <charset val="238"/>
          </rPr>
          <t>SZV_B:Megjegyzes</t>
        </r>
      </text>
    </comment>
    <comment ref="AW45" authorId="0" shapeId="0">
      <text>
        <r>
          <rPr>
            <sz val="11"/>
            <rFont val="Calibri"/>
            <family val="2"/>
            <charset val="238"/>
          </rPr>
          <t>SZV_B:FeladatSorszam</t>
        </r>
      </text>
    </comment>
    <comment ref="AY45" authorId="0" shapeId="0">
      <text>
        <r>
          <rPr>
            <sz val="11"/>
            <rFont val="Calibri"/>
            <family val="2"/>
            <charset val="238"/>
          </rPr>
          <t>SZV_B:ISA</t>
        </r>
      </text>
    </comment>
    <comment ref="B46" authorId="0" shapeId="0">
      <text>
        <r>
          <rPr>
            <sz val="11"/>
            <rFont val="Calibri"/>
            <family val="2"/>
            <charset val="238"/>
          </rPr>
          <t>SZV_B:FontossagiSorrent</t>
        </r>
      </text>
    </comment>
    <comment ref="C46" authorId="0" shapeId="0">
      <text>
        <r>
          <rPr>
            <sz val="11"/>
            <rFont val="Calibri"/>
            <family val="2"/>
            <charset val="238"/>
          </rPr>
          <t>SZV_B:FeladatKategoria</t>
        </r>
      </text>
    </comment>
    <comment ref="D46" authorId="0" shapeId="0">
      <text>
        <r>
          <rPr>
            <sz val="11"/>
            <rFont val="Calibri"/>
            <family val="2"/>
            <charset val="238"/>
          </rPr>
          <t>SZV_B:FeladatMegnevezes</t>
        </r>
      </text>
    </comment>
    <comment ref="E46" authorId="0" shapeId="0">
      <text>
        <r>
          <rPr>
            <sz val="11"/>
            <rFont val="Calibri"/>
            <family val="2"/>
            <charset val="238"/>
          </rPr>
          <t>SZV_B:ElviEngedelySzam</t>
        </r>
      </text>
    </comment>
    <comment ref="F46" authorId="0" shapeId="0">
      <text>
        <r>
          <rPr>
            <sz val="11"/>
            <rFont val="Calibri"/>
            <family val="2"/>
            <charset val="238"/>
          </rPr>
          <t>SZV_B:VKR_Kod</t>
        </r>
      </text>
    </comment>
    <comment ref="G46" authorId="0" shapeId="0">
      <text>
        <r>
          <rPr>
            <sz val="11"/>
            <rFont val="Calibri"/>
            <family val="2"/>
            <charset val="238"/>
          </rPr>
          <t>SZV_B:VKR_Nev</t>
        </r>
      </text>
    </comment>
    <comment ref="H46" authorId="0" shapeId="0">
      <text>
        <r>
          <rPr>
            <sz val="11"/>
            <rFont val="Calibri"/>
            <family val="2"/>
            <charset val="238"/>
          </rPr>
          <t>SZV_B:FeladatAzonosito</t>
        </r>
      </text>
    </comment>
    <comment ref="I46" authorId="0" shapeId="0">
      <text>
        <r>
          <rPr>
            <sz val="11"/>
            <rFont val="Calibri"/>
            <family val="2"/>
            <charset val="238"/>
          </rPr>
          <t>SZV_B:EllatasiTerulet</t>
        </r>
      </text>
    </comment>
    <comment ref="J46" authorId="0" shapeId="0">
      <text>
        <r>
          <rPr>
            <sz val="11"/>
            <rFont val="Calibri"/>
            <family val="2"/>
            <charset val="238"/>
          </rPr>
          <t>SZV_B:EllatasertFelelos</t>
        </r>
      </text>
    </comment>
    <comment ref="K46" authorId="0" shapeId="0">
      <text>
        <r>
          <rPr>
            <sz val="11"/>
            <rFont val="Calibri"/>
            <family val="2"/>
            <charset val="238"/>
          </rPr>
          <t>SZV_B:TervezettNettoKoltseg</t>
        </r>
      </text>
    </comment>
    <comment ref="L46" authorId="0" shapeId="0">
      <text>
        <r>
          <rPr>
            <sz val="11"/>
            <rFont val="Calibri"/>
            <family val="2"/>
            <charset val="238"/>
          </rPr>
          <t>SZV_B:IdotartamKezdes</t>
        </r>
      </text>
    </comment>
    <comment ref="M46" authorId="0" shapeId="0">
      <text>
        <r>
          <rPr>
            <sz val="11"/>
            <rFont val="Calibri"/>
            <family val="2"/>
            <charset val="238"/>
          </rPr>
          <t>SZV_B:IdotartamBefejezes</t>
        </r>
      </text>
    </comment>
    <comment ref="N46" authorId="0" shapeId="0">
      <text>
        <r>
          <rPr>
            <sz val="11"/>
            <rFont val="Calibri"/>
            <family val="2"/>
            <charset val="238"/>
          </rPr>
          <t>SZV_B:NettoKoltsegUtem1</t>
        </r>
      </text>
    </comment>
    <comment ref="O46" authorId="0" shapeId="0">
      <text>
        <r>
          <rPr>
            <sz val="11"/>
            <rFont val="Calibri"/>
            <family val="2"/>
            <charset val="238"/>
          </rPr>
          <t>SZV_B:NettoKoltsegUtem2</t>
        </r>
      </text>
    </comment>
    <comment ref="P46" authorId="0" shapeId="0">
      <text>
        <r>
          <rPr>
            <sz val="11"/>
            <rFont val="Calibri"/>
            <family val="2"/>
            <charset val="238"/>
          </rPr>
          <t>SZV_B:EM_Melleklet2_KTG</t>
        </r>
      </text>
    </comment>
    <comment ref="R46" authorId="0" shapeId="0">
      <text>
        <r>
          <rPr>
            <sz val="11"/>
            <rFont val="Calibri"/>
            <family val="2"/>
            <charset val="238"/>
          </rPr>
          <t>SZV_B:HDUtem1</t>
        </r>
      </text>
    </comment>
    <comment ref="S46" authorId="0" shapeId="0">
      <text>
        <r>
          <rPr>
            <sz val="11"/>
            <rFont val="Calibri"/>
            <family val="2"/>
            <charset val="238"/>
          </rPr>
          <t>SZV_B:ECSUtem1</t>
        </r>
      </text>
    </comment>
    <comment ref="T46" authorId="0" shapeId="0">
      <text>
        <r>
          <rPr>
            <sz val="11"/>
            <rFont val="Calibri"/>
            <family val="2"/>
            <charset val="238"/>
          </rPr>
          <t>SZV_B:KFHUtem1</t>
        </r>
      </text>
    </comment>
    <comment ref="U46" authorId="0" shapeId="0">
      <text>
        <r>
          <rPr>
            <sz val="11"/>
            <rFont val="Calibri"/>
            <family val="2"/>
            <charset val="238"/>
          </rPr>
          <t>SZV_B:Egyeb_SajatUtem1</t>
        </r>
      </text>
    </comment>
    <comment ref="V46" authorId="0" shapeId="0">
      <text>
        <r>
          <rPr>
            <sz val="11"/>
            <rFont val="Calibri"/>
            <family val="2"/>
            <charset val="238"/>
          </rPr>
          <t>SZV_B:DijUtem1</t>
        </r>
      </text>
    </comment>
    <comment ref="W46" authorId="0" shapeId="0">
      <text>
        <r>
          <rPr>
            <sz val="11"/>
            <rFont val="Calibri"/>
            <family val="2"/>
            <charset val="238"/>
          </rPr>
          <t>SZV_B:EM_Melleklet1_Utem1</t>
        </r>
      </text>
    </comment>
    <comment ref="X46" authorId="0" shapeId="0">
      <text>
        <r>
          <rPr>
            <sz val="11"/>
            <rFont val="Calibri"/>
            <family val="2"/>
            <charset val="238"/>
          </rPr>
          <t>SZV_B:EgyebAllamiUtem1</t>
        </r>
      </text>
    </comment>
    <comment ref="Y46" authorId="0" shapeId="0">
      <text>
        <r>
          <rPr>
            <sz val="11"/>
            <rFont val="Calibri"/>
            <family val="2"/>
            <charset val="238"/>
          </rPr>
          <t>SZV_B:OnkormanyzatiUtem1</t>
        </r>
      </text>
    </comment>
    <comment ref="Z46" authorId="0" shapeId="0">
      <text>
        <r>
          <rPr>
            <sz val="11"/>
            <rFont val="Calibri"/>
            <family val="2"/>
            <charset val="238"/>
          </rPr>
          <t>SZV_B:EUUtem1</t>
        </r>
      </text>
    </comment>
    <comment ref="AA46" authorId="0" shapeId="0">
      <text>
        <r>
          <rPr>
            <sz val="11"/>
            <rFont val="Calibri"/>
            <family val="2"/>
            <charset val="238"/>
          </rPr>
          <t>SZV_B:EgyebUtem1</t>
        </r>
      </text>
    </comment>
    <comment ref="AB46" authorId="0" shapeId="0">
      <text>
        <r>
          <rPr>
            <sz val="11"/>
            <rFont val="Calibri"/>
            <family val="2"/>
            <charset val="238"/>
          </rPr>
          <t>SZV_B:HitelKotvenyUtem1</t>
        </r>
      </text>
    </comment>
    <comment ref="AC46" authorId="0" shapeId="0">
      <text>
        <r>
          <rPr>
            <sz val="11"/>
            <rFont val="Calibri"/>
            <family val="2"/>
            <charset val="238"/>
          </rPr>
          <t>SZV_B:OsszesenUtem1</t>
        </r>
      </text>
    </comment>
    <comment ref="AF46" authorId="0" shapeId="0">
      <text>
        <r>
          <rPr>
            <sz val="11"/>
            <rFont val="Calibri"/>
            <family val="2"/>
            <charset val="238"/>
          </rPr>
          <t>SZV_B:HDUtem2</t>
        </r>
      </text>
    </comment>
    <comment ref="AG46" authorId="0" shapeId="0">
      <text>
        <r>
          <rPr>
            <sz val="11"/>
            <rFont val="Calibri"/>
            <family val="2"/>
            <charset val="238"/>
          </rPr>
          <t>SZV_B:ECSUtem2</t>
        </r>
      </text>
    </comment>
    <comment ref="AH46" authorId="0" shapeId="0">
      <text>
        <r>
          <rPr>
            <sz val="11"/>
            <rFont val="Calibri"/>
            <family val="2"/>
            <charset val="238"/>
          </rPr>
          <t>SZV_B:KFHUtem2</t>
        </r>
      </text>
    </comment>
    <comment ref="AI46" authorId="0" shapeId="0">
      <text>
        <r>
          <rPr>
            <sz val="11"/>
            <rFont val="Calibri"/>
            <family val="2"/>
            <charset val="238"/>
          </rPr>
          <t>SZV_B:Egyeb_SajatUtem2</t>
        </r>
      </text>
    </comment>
    <comment ref="AJ46" authorId="0" shapeId="0">
      <text>
        <r>
          <rPr>
            <sz val="11"/>
            <rFont val="Calibri"/>
            <family val="2"/>
            <charset val="238"/>
          </rPr>
          <t>SZV_B:DijUtem2</t>
        </r>
      </text>
    </comment>
    <comment ref="AK46" authorId="0" shapeId="0">
      <text>
        <r>
          <rPr>
            <sz val="11"/>
            <rFont val="Calibri"/>
            <family val="2"/>
            <charset val="238"/>
          </rPr>
          <t>SZV_B:EM_Melleklet1_Utem2</t>
        </r>
      </text>
    </comment>
    <comment ref="AL46" authorId="0" shapeId="0">
      <text>
        <r>
          <rPr>
            <sz val="11"/>
            <rFont val="Calibri"/>
            <family val="2"/>
            <charset val="238"/>
          </rPr>
          <t>SZV_B:EgyebAllamiUtem2</t>
        </r>
      </text>
    </comment>
    <comment ref="AM46" authorId="0" shapeId="0">
      <text>
        <r>
          <rPr>
            <sz val="11"/>
            <rFont val="Calibri"/>
            <family val="2"/>
            <charset val="238"/>
          </rPr>
          <t>SZV_B:OnkormanyzatiUtem2</t>
        </r>
      </text>
    </comment>
    <comment ref="AN46" authorId="0" shapeId="0">
      <text>
        <r>
          <rPr>
            <sz val="11"/>
            <rFont val="Calibri"/>
            <family val="2"/>
            <charset val="238"/>
          </rPr>
          <t>SZV_B:EUUtem2</t>
        </r>
      </text>
    </comment>
    <comment ref="AO46" authorId="0" shapeId="0">
      <text>
        <r>
          <rPr>
            <sz val="11"/>
            <rFont val="Calibri"/>
            <family val="2"/>
            <charset val="238"/>
          </rPr>
          <t>SZV_B:EgyebUtem2</t>
        </r>
      </text>
    </comment>
    <comment ref="AP46" authorId="0" shapeId="0">
      <text>
        <r>
          <rPr>
            <sz val="11"/>
            <rFont val="Calibri"/>
            <family val="2"/>
            <charset val="238"/>
          </rPr>
          <t>SZV_B:HitelKotvenyUtem2</t>
        </r>
      </text>
    </comment>
    <comment ref="AQ46" authorId="0" shapeId="0">
      <text>
        <r>
          <rPr>
            <sz val="11"/>
            <rFont val="Calibri"/>
            <family val="2"/>
            <charset val="238"/>
          </rPr>
          <t>SZV_B:OsszesenUtem2</t>
        </r>
      </text>
    </comment>
    <comment ref="AR46" authorId="0" shapeId="0">
      <text>
        <r>
          <rPr>
            <sz val="11"/>
            <rFont val="Calibri"/>
            <family val="2"/>
            <charset val="238"/>
          </rPr>
          <t>SZV_B:ForrashianyUtem2</t>
        </r>
      </text>
    </comment>
    <comment ref="AU46" authorId="0" shapeId="0">
      <text>
        <r>
          <rPr>
            <sz val="11"/>
            <rFont val="Calibri"/>
            <family val="2"/>
            <charset val="238"/>
          </rPr>
          <t>SZV_B:Indokolas</t>
        </r>
      </text>
    </comment>
    <comment ref="AV46" authorId="0" shapeId="0">
      <text>
        <r>
          <rPr>
            <sz val="11"/>
            <rFont val="Calibri"/>
            <family val="2"/>
            <charset val="238"/>
          </rPr>
          <t>SZV_B:Megjegyzes</t>
        </r>
      </text>
    </comment>
    <comment ref="AW46" authorId="0" shapeId="0">
      <text>
        <r>
          <rPr>
            <sz val="11"/>
            <rFont val="Calibri"/>
            <family val="2"/>
            <charset val="238"/>
          </rPr>
          <t>SZV_B:FeladatSorszam</t>
        </r>
      </text>
    </comment>
    <comment ref="AY46" authorId="0" shapeId="0">
      <text>
        <r>
          <rPr>
            <sz val="11"/>
            <rFont val="Calibri"/>
            <family val="2"/>
            <charset val="238"/>
          </rPr>
          <t>SZV_B:ISA</t>
        </r>
      </text>
    </comment>
    <comment ref="B47" authorId="0" shapeId="0">
      <text>
        <r>
          <rPr>
            <sz val="11"/>
            <rFont val="Calibri"/>
            <family val="2"/>
            <charset val="238"/>
          </rPr>
          <t>SZV_B:FontossagiSorrent</t>
        </r>
      </text>
    </comment>
    <comment ref="C47" authorId="0" shapeId="0">
      <text>
        <r>
          <rPr>
            <sz val="11"/>
            <rFont val="Calibri"/>
            <family val="2"/>
            <charset val="238"/>
          </rPr>
          <t>SZV_B:FeladatKategoria</t>
        </r>
      </text>
    </comment>
    <comment ref="D47" authorId="0" shapeId="0">
      <text>
        <r>
          <rPr>
            <sz val="11"/>
            <rFont val="Calibri"/>
            <family val="2"/>
            <charset val="238"/>
          </rPr>
          <t>SZV_B:FeladatMegnevezes</t>
        </r>
      </text>
    </comment>
    <comment ref="E47" authorId="0" shapeId="0">
      <text>
        <r>
          <rPr>
            <sz val="11"/>
            <rFont val="Calibri"/>
            <family val="2"/>
            <charset val="238"/>
          </rPr>
          <t>SZV_B:ElviEngedelySzam</t>
        </r>
      </text>
    </comment>
    <comment ref="F47" authorId="0" shapeId="0">
      <text>
        <r>
          <rPr>
            <sz val="11"/>
            <rFont val="Calibri"/>
            <family val="2"/>
            <charset val="238"/>
          </rPr>
          <t>SZV_B:VKR_Kod</t>
        </r>
      </text>
    </comment>
    <comment ref="G47" authorId="0" shapeId="0">
      <text>
        <r>
          <rPr>
            <sz val="11"/>
            <rFont val="Calibri"/>
            <family val="2"/>
            <charset val="238"/>
          </rPr>
          <t>SZV_B:VKR_Nev</t>
        </r>
      </text>
    </comment>
    <comment ref="H47" authorId="0" shapeId="0">
      <text>
        <r>
          <rPr>
            <sz val="11"/>
            <rFont val="Calibri"/>
            <family val="2"/>
            <charset val="238"/>
          </rPr>
          <t>SZV_B:FeladatAzonosito</t>
        </r>
      </text>
    </comment>
    <comment ref="I47" authorId="0" shapeId="0">
      <text>
        <r>
          <rPr>
            <sz val="11"/>
            <rFont val="Calibri"/>
            <family val="2"/>
            <charset val="238"/>
          </rPr>
          <t>SZV_B:EllatasiTerulet</t>
        </r>
      </text>
    </comment>
    <comment ref="J47" authorId="0" shapeId="0">
      <text>
        <r>
          <rPr>
            <sz val="11"/>
            <rFont val="Calibri"/>
            <family val="2"/>
            <charset val="238"/>
          </rPr>
          <t>SZV_B:EllatasertFelelos</t>
        </r>
      </text>
    </comment>
    <comment ref="K47" authorId="0" shapeId="0">
      <text>
        <r>
          <rPr>
            <sz val="11"/>
            <rFont val="Calibri"/>
            <family val="2"/>
            <charset val="238"/>
          </rPr>
          <t>SZV_B:TervezettNettoKoltseg</t>
        </r>
      </text>
    </comment>
    <comment ref="L47" authorId="0" shapeId="0">
      <text>
        <r>
          <rPr>
            <sz val="11"/>
            <rFont val="Calibri"/>
            <family val="2"/>
            <charset val="238"/>
          </rPr>
          <t>SZV_B:IdotartamKezdes</t>
        </r>
      </text>
    </comment>
    <comment ref="M47" authorId="0" shapeId="0">
      <text>
        <r>
          <rPr>
            <sz val="11"/>
            <rFont val="Calibri"/>
            <family val="2"/>
            <charset val="238"/>
          </rPr>
          <t>SZV_B:IdotartamBefejezes</t>
        </r>
      </text>
    </comment>
    <comment ref="N47" authorId="0" shapeId="0">
      <text>
        <r>
          <rPr>
            <sz val="11"/>
            <rFont val="Calibri"/>
            <family val="2"/>
            <charset val="238"/>
          </rPr>
          <t>SZV_B:NettoKoltsegUtem1</t>
        </r>
      </text>
    </comment>
    <comment ref="O47" authorId="0" shapeId="0">
      <text>
        <r>
          <rPr>
            <sz val="11"/>
            <rFont val="Calibri"/>
            <family val="2"/>
            <charset val="238"/>
          </rPr>
          <t>SZV_B:NettoKoltsegUtem2</t>
        </r>
      </text>
    </comment>
    <comment ref="P47" authorId="0" shapeId="0">
      <text>
        <r>
          <rPr>
            <sz val="11"/>
            <rFont val="Calibri"/>
            <family val="2"/>
            <charset val="238"/>
          </rPr>
          <t>SZV_B:EM_Melleklet2_KTG</t>
        </r>
      </text>
    </comment>
    <comment ref="R47" authorId="0" shapeId="0">
      <text>
        <r>
          <rPr>
            <sz val="11"/>
            <rFont val="Calibri"/>
            <family val="2"/>
            <charset val="238"/>
          </rPr>
          <t>SZV_B:HDUtem1</t>
        </r>
      </text>
    </comment>
    <comment ref="S47" authorId="0" shapeId="0">
      <text>
        <r>
          <rPr>
            <sz val="11"/>
            <rFont val="Calibri"/>
            <family val="2"/>
            <charset val="238"/>
          </rPr>
          <t>SZV_B:ECSUtem1</t>
        </r>
      </text>
    </comment>
    <comment ref="T47" authorId="0" shapeId="0">
      <text>
        <r>
          <rPr>
            <sz val="11"/>
            <rFont val="Calibri"/>
            <family val="2"/>
            <charset val="238"/>
          </rPr>
          <t>SZV_B:KFHUtem1</t>
        </r>
      </text>
    </comment>
    <comment ref="U47" authorId="0" shapeId="0">
      <text>
        <r>
          <rPr>
            <sz val="11"/>
            <rFont val="Calibri"/>
            <family val="2"/>
            <charset val="238"/>
          </rPr>
          <t>SZV_B:Egyeb_SajatUtem1</t>
        </r>
      </text>
    </comment>
    <comment ref="V47" authorId="0" shapeId="0">
      <text>
        <r>
          <rPr>
            <sz val="11"/>
            <rFont val="Calibri"/>
            <family val="2"/>
            <charset val="238"/>
          </rPr>
          <t>SZV_B:DijUtem1</t>
        </r>
      </text>
    </comment>
    <comment ref="W47" authorId="0" shapeId="0">
      <text>
        <r>
          <rPr>
            <sz val="11"/>
            <rFont val="Calibri"/>
            <family val="2"/>
            <charset val="238"/>
          </rPr>
          <t>SZV_B:EM_Melleklet1_Utem1</t>
        </r>
      </text>
    </comment>
    <comment ref="X47" authorId="0" shapeId="0">
      <text>
        <r>
          <rPr>
            <sz val="11"/>
            <rFont val="Calibri"/>
            <family val="2"/>
            <charset val="238"/>
          </rPr>
          <t>SZV_B:EgyebAllamiUtem1</t>
        </r>
      </text>
    </comment>
    <comment ref="Y47" authorId="0" shapeId="0">
      <text>
        <r>
          <rPr>
            <sz val="11"/>
            <rFont val="Calibri"/>
            <family val="2"/>
            <charset val="238"/>
          </rPr>
          <t>SZV_B:OnkormanyzatiUtem1</t>
        </r>
      </text>
    </comment>
    <comment ref="Z47" authorId="0" shapeId="0">
      <text>
        <r>
          <rPr>
            <sz val="11"/>
            <rFont val="Calibri"/>
            <family val="2"/>
            <charset val="238"/>
          </rPr>
          <t>SZV_B:EUUtem1</t>
        </r>
      </text>
    </comment>
    <comment ref="AA47" authorId="0" shapeId="0">
      <text>
        <r>
          <rPr>
            <sz val="11"/>
            <rFont val="Calibri"/>
            <family val="2"/>
            <charset val="238"/>
          </rPr>
          <t>SZV_B:EgyebUtem1</t>
        </r>
      </text>
    </comment>
    <comment ref="AB47" authorId="0" shapeId="0">
      <text>
        <r>
          <rPr>
            <sz val="11"/>
            <rFont val="Calibri"/>
            <family val="2"/>
            <charset val="238"/>
          </rPr>
          <t>SZV_B:HitelKotvenyUtem1</t>
        </r>
      </text>
    </comment>
    <comment ref="AC47" authorId="0" shapeId="0">
      <text>
        <r>
          <rPr>
            <sz val="11"/>
            <rFont val="Calibri"/>
            <family val="2"/>
            <charset val="238"/>
          </rPr>
          <t>SZV_B:OsszesenUtem1</t>
        </r>
      </text>
    </comment>
    <comment ref="AF47" authorId="0" shapeId="0">
      <text>
        <r>
          <rPr>
            <sz val="11"/>
            <rFont val="Calibri"/>
            <family val="2"/>
            <charset val="238"/>
          </rPr>
          <t>SZV_B:HDUtem2</t>
        </r>
      </text>
    </comment>
    <comment ref="AG47" authorId="0" shapeId="0">
      <text>
        <r>
          <rPr>
            <sz val="11"/>
            <rFont val="Calibri"/>
            <family val="2"/>
            <charset val="238"/>
          </rPr>
          <t>SZV_B:ECSUtem2</t>
        </r>
      </text>
    </comment>
    <comment ref="AH47" authorId="0" shapeId="0">
      <text>
        <r>
          <rPr>
            <sz val="11"/>
            <rFont val="Calibri"/>
            <family val="2"/>
            <charset val="238"/>
          </rPr>
          <t>SZV_B:KFHUtem2</t>
        </r>
      </text>
    </comment>
    <comment ref="AI47" authorId="0" shapeId="0">
      <text>
        <r>
          <rPr>
            <sz val="11"/>
            <rFont val="Calibri"/>
            <family val="2"/>
            <charset val="238"/>
          </rPr>
          <t>SZV_B:Egyeb_SajatUtem2</t>
        </r>
      </text>
    </comment>
    <comment ref="AJ47" authorId="0" shapeId="0">
      <text>
        <r>
          <rPr>
            <sz val="11"/>
            <rFont val="Calibri"/>
            <family val="2"/>
            <charset val="238"/>
          </rPr>
          <t>SZV_B:DijUtem2</t>
        </r>
      </text>
    </comment>
    <comment ref="AK47" authorId="0" shapeId="0">
      <text>
        <r>
          <rPr>
            <sz val="11"/>
            <rFont val="Calibri"/>
            <family val="2"/>
            <charset val="238"/>
          </rPr>
          <t>SZV_B:EM_Melleklet1_Utem2</t>
        </r>
      </text>
    </comment>
    <comment ref="AL47" authorId="0" shapeId="0">
      <text>
        <r>
          <rPr>
            <sz val="11"/>
            <rFont val="Calibri"/>
            <family val="2"/>
            <charset val="238"/>
          </rPr>
          <t>SZV_B:EgyebAllamiUtem2</t>
        </r>
      </text>
    </comment>
    <comment ref="AM47" authorId="0" shapeId="0">
      <text>
        <r>
          <rPr>
            <sz val="11"/>
            <rFont val="Calibri"/>
            <family val="2"/>
            <charset val="238"/>
          </rPr>
          <t>SZV_B:OnkormanyzatiUtem2</t>
        </r>
      </text>
    </comment>
    <comment ref="AN47" authorId="0" shapeId="0">
      <text>
        <r>
          <rPr>
            <sz val="11"/>
            <rFont val="Calibri"/>
            <family val="2"/>
            <charset val="238"/>
          </rPr>
          <t>SZV_B:EUUtem2</t>
        </r>
      </text>
    </comment>
    <comment ref="AO47" authorId="0" shapeId="0">
      <text>
        <r>
          <rPr>
            <sz val="11"/>
            <rFont val="Calibri"/>
            <family val="2"/>
            <charset val="238"/>
          </rPr>
          <t>SZV_B:EgyebUtem2</t>
        </r>
      </text>
    </comment>
    <comment ref="AP47" authorId="0" shapeId="0">
      <text>
        <r>
          <rPr>
            <sz val="11"/>
            <rFont val="Calibri"/>
            <family val="2"/>
            <charset val="238"/>
          </rPr>
          <t>SZV_B:HitelKotvenyUtem2</t>
        </r>
      </text>
    </comment>
    <comment ref="AQ47" authorId="0" shapeId="0">
      <text>
        <r>
          <rPr>
            <sz val="11"/>
            <rFont val="Calibri"/>
            <family val="2"/>
            <charset val="238"/>
          </rPr>
          <t>SZV_B:OsszesenUtem2</t>
        </r>
      </text>
    </comment>
    <comment ref="AR47" authorId="0" shapeId="0">
      <text>
        <r>
          <rPr>
            <sz val="11"/>
            <rFont val="Calibri"/>
            <family val="2"/>
            <charset val="238"/>
          </rPr>
          <t>SZV_B:ForrashianyUtem2</t>
        </r>
      </text>
    </comment>
    <comment ref="AU47" authorId="0" shapeId="0">
      <text>
        <r>
          <rPr>
            <sz val="11"/>
            <rFont val="Calibri"/>
            <family val="2"/>
            <charset val="238"/>
          </rPr>
          <t>SZV_B:Indokolas</t>
        </r>
      </text>
    </comment>
    <comment ref="AV47" authorId="0" shapeId="0">
      <text>
        <r>
          <rPr>
            <sz val="11"/>
            <rFont val="Calibri"/>
            <family val="2"/>
            <charset val="238"/>
          </rPr>
          <t>SZV_B:Megjegyzes</t>
        </r>
      </text>
    </comment>
    <comment ref="AW47" authorId="0" shapeId="0">
      <text>
        <r>
          <rPr>
            <sz val="11"/>
            <rFont val="Calibri"/>
            <family val="2"/>
            <charset val="238"/>
          </rPr>
          <t>SZV_B:FeladatSorszam</t>
        </r>
      </text>
    </comment>
    <comment ref="AY47" authorId="0" shapeId="0">
      <text>
        <r>
          <rPr>
            <sz val="11"/>
            <rFont val="Calibri"/>
            <family val="2"/>
            <charset val="238"/>
          </rPr>
          <t>SZV_B:ISA</t>
        </r>
      </text>
    </comment>
    <comment ref="B49" authorId="0" shapeId="0">
      <text>
        <r>
          <rPr>
            <sz val="11"/>
            <rFont val="Calibri"/>
            <family val="2"/>
            <charset val="238"/>
          </rPr>
          <t>SZV_B:FontossagiSorrent</t>
        </r>
      </text>
    </comment>
    <comment ref="C49" authorId="0" shapeId="0">
      <text>
        <r>
          <rPr>
            <sz val="11"/>
            <rFont val="Calibri"/>
            <family val="2"/>
            <charset val="238"/>
          </rPr>
          <t>SZV_B:FeladatKategoria</t>
        </r>
      </text>
    </comment>
    <comment ref="D49" authorId="0" shapeId="0">
      <text>
        <r>
          <rPr>
            <sz val="11"/>
            <rFont val="Calibri"/>
            <family val="2"/>
            <charset val="238"/>
          </rPr>
          <t>SZV_B:FeladatMegnevezes</t>
        </r>
      </text>
    </comment>
    <comment ref="E49" authorId="0" shapeId="0">
      <text>
        <r>
          <rPr>
            <sz val="11"/>
            <rFont val="Calibri"/>
            <family val="2"/>
            <charset val="238"/>
          </rPr>
          <t>SZV_B:ElviEngedelySzam</t>
        </r>
      </text>
    </comment>
    <comment ref="F49" authorId="0" shapeId="0">
      <text>
        <r>
          <rPr>
            <sz val="11"/>
            <rFont val="Calibri"/>
            <family val="2"/>
            <charset val="238"/>
          </rPr>
          <t>SZV_B:VKR_Kod</t>
        </r>
      </text>
    </comment>
    <comment ref="G49" authorId="0" shapeId="0">
      <text>
        <r>
          <rPr>
            <sz val="11"/>
            <rFont val="Calibri"/>
            <family val="2"/>
            <charset val="238"/>
          </rPr>
          <t>SZV_B:VKR_Nev</t>
        </r>
      </text>
    </comment>
    <comment ref="H49" authorId="0" shapeId="0">
      <text>
        <r>
          <rPr>
            <sz val="11"/>
            <rFont val="Calibri"/>
            <family val="2"/>
            <charset val="238"/>
          </rPr>
          <t>SZV_B:FeladatAzonosito</t>
        </r>
      </text>
    </comment>
    <comment ref="I49" authorId="0" shapeId="0">
      <text>
        <r>
          <rPr>
            <sz val="11"/>
            <rFont val="Calibri"/>
            <family val="2"/>
            <charset val="238"/>
          </rPr>
          <t>SZV_B:EllatasiTerulet</t>
        </r>
      </text>
    </comment>
    <comment ref="J49" authorId="0" shapeId="0">
      <text>
        <r>
          <rPr>
            <sz val="11"/>
            <rFont val="Calibri"/>
            <family val="2"/>
            <charset val="238"/>
          </rPr>
          <t>SZV_B:EllatasertFelelos</t>
        </r>
      </text>
    </comment>
    <comment ref="K49" authorId="0" shapeId="0">
      <text>
        <r>
          <rPr>
            <sz val="11"/>
            <rFont val="Calibri"/>
            <family val="2"/>
            <charset val="238"/>
          </rPr>
          <t>SZV_B:TervezettNettoKoltseg</t>
        </r>
      </text>
    </comment>
    <comment ref="L49" authorId="0" shapeId="0">
      <text>
        <r>
          <rPr>
            <sz val="11"/>
            <rFont val="Calibri"/>
            <family val="2"/>
            <charset val="238"/>
          </rPr>
          <t>SZV_B:IdotartamKezdes</t>
        </r>
      </text>
    </comment>
    <comment ref="M49" authorId="0" shapeId="0">
      <text>
        <r>
          <rPr>
            <sz val="11"/>
            <rFont val="Calibri"/>
            <family val="2"/>
            <charset val="238"/>
          </rPr>
          <t>SZV_B:IdotartamBefejezes</t>
        </r>
      </text>
    </comment>
    <comment ref="N49" authorId="0" shapeId="0">
      <text>
        <r>
          <rPr>
            <sz val="11"/>
            <rFont val="Calibri"/>
            <family val="2"/>
            <charset val="238"/>
          </rPr>
          <t>SZV_B:NettoKoltsegUtem1</t>
        </r>
      </text>
    </comment>
    <comment ref="O49" authorId="0" shapeId="0">
      <text>
        <r>
          <rPr>
            <sz val="11"/>
            <rFont val="Calibri"/>
            <family val="2"/>
            <charset val="238"/>
          </rPr>
          <t>SZV_B:NettoKoltsegUtem2</t>
        </r>
      </text>
    </comment>
    <comment ref="P49" authorId="0" shapeId="0">
      <text>
        <r>
          <rPr>
            <sz val="11"/>
            <rFont val="Calibri"/>
            <family val="2"/>
            <charset val="238"/>
          </rPr>
          <t>SZV_B:EM_Melleklet2_KTG</t>
        </r>
      </text>
    </comment>
    <comment ref="R49" authorId="0" shapeId="0">
      <text>
        <r>
          <rPr>
            <sz val="11"/>
            <rFont val="Calibri"/>
            <family val="2"/>
            <charset val="238"/>
          </rPr>
          <t>SZV_B:HDUtem1</t>
        </r>
      </text>
    </comment>
    <comment ref="S49" authorId="0" shapeId="0">
      <text>
        <r>
          <rPr>
            <sz val="11"/>
            <rFont val="Calibri"/>
            <family val="2"/>
            <charset val="238"/>
          </rPr>
          <t>SZV_B:ECSUtem1</t>
        </r>
      </text>
    </comment>
    <comment ref="T49" authorId="0" shapeId="0">
      <text>
        <r>
          <rPr>
            <sz val="11"/>
            <rFont val="Calibri"/>
            <family val="2"/>
            <charset val="238"/>
          </rPr>
          <t>SZV_B:KFHUtem1</t>
        </r>
      </text>
    </comment>
    <comment ref="U49" authorId="0" shapeId="0">
      <text>
        <r>
          <rPr>
            <sz val="11"/>
            <rFont val="Calibri"/>
            <family val="2"/>
            <charset val="238"/>
          </rPr>
          <t>SZV_B:Egyeb_SajatUtem1</t>
        </r>
      </text>
    </comment>
    <comment ref="V49" authorId="0" shapeId="0">
      <text>
        <r>
          <rPr>
            <sz val="11"/>
            <rFont val="Calibri"/>
            <family val="2"/>
            <charset val="238"/>
          </rPr>
          <t>SZV_B:DijUtem1</t>
        </r>
      </text>
    </comment>
    <comment ref="W49" authorId="0" shapeId="0">
      <text>
        <r>
          <rPr>
            <sz val="11"/>
            <rFont val="Calibri"/>
            <family val="2"/>
            <charset val="238"/>
          </rPr>
          <t>SZV_B:EM_Melleklet1_Utem1</t>
        </r>
      </text>
    </comment>
    <comment ref="X49" authorId="0" shapeId="0">
      <text>
        <r>
          <rPr>
            <sz val="11"/>
            <rFont val="Calibri"/>
            <family val="2"/>
            <charset val="238"/>
          </rPr>
          <t>SZV_B:EgyebAllamiUtem1</t>
        </r>
      </text>
    </comment>
    <comment ref="Y49" authorId="0" shapeId="0">
      <text>
        <r>
          <rPr>
            <sz val="11"/>
            <rFont val="Calibri"/>
            <family val="2"/>
            <charset val="238"/>
          </rPr>
          <t>SZV_B:OnkormanyzatiUtem1</t>
        </r>
      </text>
    </comment>
    <comment ref="Z49" authorId="0" shapeId="0">
      <text>
        <r>
          <rPr>
            <sz val="11"/>
            <rFont val="Calibri"/>
            <family val="2"/>
            <charset val="238"/>
          </rPr>
          <t>SZV_B:EUUtem1</t>
        </r>
      </text>
    </comment>
    <comment ref="AA49" authorId="0" shapeId="0">
      <text>
        <r>
          <rPr>
            <sz val="11"/>
            <rFont val="Calibri"/>
            <family val="2"/>
            <charset val="238"/>
          </rPr>
          <t>SZV_B:EgyebUtem1</t>
        </r>
      </text>
    </comment>
    <comment ref="AB49" authorId="0" shapeId="0">
      <text>
        <r>
          <rPr>
            <sz val="11"/>
            <rFont val="Calibri"/>
            <family val="2"/>
            <charset val="238"/>
          </rPr>
          <t>SZV_B:HitelKotvenyUtem1</t>
        </r>
      </text>
    </comment>
    <comment ref="AC49" authorId="0" shapeId="0">
      <text>
        <r>
          <rPr>
            <sz val="11"/>
            <rFont val="Calibri"/>
            <family val="2"/>
            <charset val="238"/>
          </rPr>
          <t>SZV_B:OsszesenUtem1</t>
        </r>
      </text>
    </comment>
    <comment ref="AF49" authorId="0" shapeId="0">
      <text>
        <r>
          <rPr>
            <sz val="11"/>
            <rFont val="Calibri"/>
            <family val="2"/>
            <charset val="238"/>
          </rPr>
          <t>SZV_B:HDUtem2</t>
        </r>
      </text>
    </comment>
    <comment ref="AG49" authorId="0" shapeId="0">
      <text>
        <r>
          <rPr>
            <sz val="11"/>
            <rFont val="Calibri"/>
            <family val="2"/>
            <charset val="238"/>
          </rPr>
          <t>SZV_B:ECSUtem2</t>
        </r>
      </text>
    </comment>
    <comment ref="AH49" authorId="0" shapeId="0">
      <text>
        <r>
          <rPr>
            <sz val="11"/>
            <rFont val="Calibri"/>
            <family val="2"/>
            <charset val="238"/>
          </rPr>
          <t>SZV_B:KFHUtem2</t>
        </r>
      </text>
    </comment>
    <comment ref="AI49" authorId="0" shapeId="0">
      <text>
        <r>
          <rPr>
            <sz val="11"/>
            <rFont val="Calibri"/>
            <family val="2"/>
            <charset val="238"/>
          </rPr>
          <t>SZV_B:Egyeb_SajatUtem2</t>
        </r>
      </text>
    </comment>
    <comment ref="AJ49" authorId="0" shapeId="0">
      <text>
        <r>
          <rPr>
            <sz val="11"/>
            <rFont val="Calibri"/>
            <family val="2"/>
            <charset val="238"/>
          </rPr>
          <t>SZV_B:DijUtem2</t>
        </r>
      </text>
    </comment>
    <comment ref="AK49" authorId="0" shapeId="0">
      <text>
        <r>
          <rPr>
            <sz val="11"/>
            <rFont val="Calibri"/>
            <family val="2"/>
            <charset val="238"/>
          </rPr>
          <t>SZV_B:EM_Melleklet1_Utem2</t>
        </r>
      </text>
    </comment>
    <comment ref="AL49" authorId="0" shapeId="0">
      <text>
        <r>
          <rPr>
            <sz val="11"/>
            <rFont val="Calibri"/>
            <family val="2"/>
            <charset val="238"/>
          </rPr>
          <t>SZV_B:EgyebAllamiUtem2</t>
        </r>
      </text>
    </comment>
    <comment ref="AM49" authorId="0" shapeId="0">
      <text>
        <r>
          <rPr>
            <sz val="11"/>
            <rFont val="Calibri"/>
            <family val="2"/>
            <charset val="238"/>
          </rPr>
          <t>SZV_B:OnkormanyzatiUtem2</t>
        </r>
      </text>
    </comment>
    <comment ref="AN49" authorId="0" shapeId="0">
      <text>
        <r>
          <rPr>
            <sz val="11"/>
            <rFont val="Calibri"/>
            <family val="2"/>
            <charset val="238"/>
          </rPr>
          <t>SZV_B:EUUtem2</t>
        </r>
      </text>
    </comment>
    <comment ref="AO49" authorId="0" shapeId="0">
      <text>
        <r>
          <rPr>
            <sz val="11"/>
            <rFont val="Calibri"/>
            <family val="2"/>
            <charset val="238"/>
          </rPr>
          <t>SZV_B:EgyebUtem2</t>
        </r>
      </text>
    </comment>
    <comment ref="AP49" authorId="0" shapeId="0">
      <text>
        <r>
          <rPr>
            <sz val="11"/>
            <rFont val="Calibri"/>
            <family val="2"/>
            <charset val="238"/>
          </rPr>
          <t>SZV_B:HitelKotvenyUtem2</t>
        </r>
      </text>
    </comment>
    <comment ref="AQ49" authorId="0" shapeId="0">
      <text>
        <r>
          <rPr>
            <sz val="11"/>
            <rFont val="Calibri"/>
            <family val="2"/>
            <charset val="238"/>
          </rPr>
          <t>SZV_B:OsszesenUtem2</t>
        </r>
      </text>
    </comment>
    <comment ref="AR49" authorId="0" shapeId="0">
      <text>
        <r>
          <rPr>
            <sz val="11"/>
            <rFont val="Calibri"/>
            <family val="2"/>
            <charset val="238"/>
          </rPr>
          <t>SZV_B:ForrashianyUtem2</t>
        </r>
      </text>
    </comment>
    <comment ref="AU49" authorId="0" shapeId="0">
      <text>
        <r>
          <rPr>
            <sz val="11"/>
            <rFont val="Calibri"/>
            <family val="2"/>
            <charset val="238"/>
          </rPr>
          <t>SZV_B:Indokolas</t>
        </r>
      </text>
    </comment>
    <comment ref="AV49" authorId="0" shapeId="0">
      <text>
        <r>
          <rPr>
            <sz val="11"/>
            <rFont val="Calibri"/>
            <family val="2"/>
            <charset val="238"/>
          </rPr>
          <t>SZV_B:Megjegyzes</t>
        </r>
      </text>
    </comment>
    <comment ref="AW49" authorId="0" shapeId="0">
      <text>
        <r>
          <rPr>
            <sz val="11"/>
            <rFont val="Calibri"/>
            <family val="2"/>
            <charset val="238"/>
          </rPr>
          <t>SZV_B:FeladatSorszam</t>
        </r>
      </text>
    </comment>
    <comment ref="AY49" authorId="0" shapeId="0">
      <text>
        <r>
          <rPr>
            <sz val="11"/>
            <rFont val="Calibri"/>
            <family val="2"/>
            <charset val="238"/>
          </rPr>
          <t>SZV_B:ISA</t>
        </r>
      </text>
    </comment>
    <comment ref="B50" authorId="0" shapeId="0">
      <text>
        <r>
          <rPr>
            <sz val="11"/>
            <rFont val="Calibri"/>
            <family val="2"/>
            <charset val="238"/>
          </rPr>
          <t>SZV_B:FontossagiSorrent</t>
        </r>
      </text>
    </comment>
    <comment ref="C50" authorId="0" shapeId="0">
      <text>
        <r>
          <rPr>
            <sz val="11"/>
            <rFont val="Calibri"/>
            <family val="2"/>
            <charset val="238"/>
          </rPr>
          <t>SZV_B:FeladatKategoria</t>
        </r>
      </text>
    </comment>
    <comment ref="D50" authorId="0" shapeId="0">
      <text>
        <r>
          <rPr>
            <sz val="11"/>
            <rFont val="Calibri"/>
            <family val="2"/>
            <charset val="238"/>
          </rPr>
          <t>SZV_B:FeladatMegnevezes</t>
        </r>
      </text>
    </comment>
    <comment ref="E50" authorId="0" shapeId="0">
      <text>
        <r>
          <rPr>
            <sz val="11"/>
            <rFont val="Calibri"/>
            <family val="2"/>
            <charset val="238"/>
          </rPr>
          <t>SZV_B:ElviEngedelySzam</t>
        </r>
      </text>
    </comment>
    <comment ref="F50" authorId="0" shapeId="0">
      <text>
        <r>
          <rPr>
            <sz val="11"/>
            <rFont val="Calibri"/>
            <family val="2"/>
            <charset val="238"/>
          </rPr>
          <t>SZV_B:VKR_Kod</t>
        </r>
      </text>
    </comment>
    <comment ref="G50" authorId="0" shapeId="0">
      <text>
        <r>
          <rPr>
            <sz val="11"/>
            <rFont val="Calibri"/>
            <family val="2"/>
            <charset val="238"/>
          </rPr>
          <t>SZV_B:VKR_Nev</t>
        </r>
      </text>
    </comment>
    <comment ref="H50" authorId="0" shapeId="0">
      <text>
        <r>
          <rPr>
            <sz val="11"/>
            <rFont val="Calibri"/>
            <family val="2"/>
            <charset val="238"/>
          </rPr>
          <t>SZV_B:FeladatAzonosito</t>
        </r>
      </text>
    </comment>
    <comment ref="I50" authorId="0" shapeId="0">
      <text>
        <r>
          <rPr>
            <sz val="11"/>
            <rFont val="Calibri"/>
            <family val="2"/>
            <charset val="238"/>
          </rPr>
          <t>SZV_B:EllatasiTerulet</t>
        </r>
      </text>
    </comment>
    <comment ref="J50" authorId="0" shapeId="0">
      <text>
        <r>
          <rPr>
            <sz val="11"/>
            <rFont val="Calibri"/>
            <family val="2"/>
            <charset val="238"/>
          </rPr>
          <t>SZV_B:EllatasertFelelos</t>
        </r>
      </text>
    </comment>
    <comment ref="K50" authorId="0" shapeId="0">
      <text>
        <r>
          <rPr>
            <sz val="11"/>
            <rFont val="Calibri"/>
            <family val="2"/>
            <charset val="238"/>
          </rPr>
          <t>SZV_B:TervezettNettoKoltseg</t>
        </r>
      </text>
    </comment>
    <comment ref="L50" authorId="0" shapeId="0">
      <text>
        <r>
          <rPr>
            <sz val="11"/>
            <rFont val="Calibri"/>
            <family val="2"/>
            <charset val="238"/>
          </rPr>
          <t>SZV_B:IdotartamKezdes</t>
        </r>
      </text>
    </comment>
    <comment ref="M50" authorId="0" shapeId="0">
      <text>
        <r>
          <rPr>
            <sz val="11"/>
            <rFont val="Calibri"/>
            <family val="2"/>
            <charset val="238"/>
          </rPr>
          <t>SZV_B:IdotartamBefejezes</t>
        </r>
      </text>
    </comment>
    <comment ref="N50" authorId="0" shapeId="0">
      <text>
        <r>
          <rPr>
            <sz val="11"/>
            <rFont val="Calibri"/>
            <family val="2"/>
            <charset val="238"/>
          </rPr>
          <t>SZV_B:NettoKoltsegUtem1</t>
        </r>
      </text>
    </comment>
    <comment ref="O50" authorId="0" shapeId="0">
      <text>
        <r>
          <rPr>
            <sz val="11"/>
            <rFont val="Calibri"/>
            <family val="2"/>
            <charset val="238"/>
          </rPr>
          <t>SZV_B:NettoKoltsegUtem2</t>
        </r>
      </text>
    </comment>
    <comment ref="P50" authorId="0" shapeId="0">
      <text>
        <r>
          <rPr>
            <sz val="11"/>
            <rFont val="Calibri"/>
            <family val="2"/>
            <charset val="238"/>
          </rPr>
          <t>SZV_B:EM_Melleklet2_KTG</t>
        </r>
      </text>
    </comment>
    <comment ref="R50" authorId="0" shapeId="0">
      <text>
        <r>
          <rPr>
            <sz val="11"/>
            <rFont val="Calibri"/>
            <family val="2"/>
            <charset val="238"/>
          </rPr>
          <t>SZV_B:HDUtem1</t>
        </r>
      </text>
    </comment>
    <comment ref="S50" authorId="0" shapeId="0">
      <text>
        <r>
          <rPr>
            <sz val="11"/>
            <rFont val="Calibri"/>
            <family val="2"/>
            <charset val="238"/>
          </rPr>
          <t>SZV_B:ECSUtem1</t>
        </r>
      </text>
    </comment>
    <comment ref="T50" authorId="0" shapeId="0">
      <text>
        <r>
          <rPr>
            <sz val="11"/>
            <rFont val="Calibri"/>
            <family val="2"/>
            <charset val="238"/>
          </rPr>
          <t>SZV_B:KFHUtem1</t>
        </r>
      </text>
    </comment>
    <comment ref="U50" authorId="0" shapeId="0">
      <text>
        <r>
          <rPr>
            <sz val="11"/>
            <rFont val="Calibri"/>
            <family val="2"/>
            <charset val="238"/>
          </rPr>
          <t>SZV_B:Egyeb_SajatUtem1</t>
        </r>
      </text>
    </comment>
    <comment ref="V50" authorId="0" shapeId="0">
      <text>
        <r>
          <rPr>
            <sz val="11"/>
            <rFont val="Calibri"/>
            <family val="2"/>
            <charset val="238"/>
          </rPr>
          <t>SZV_B:DijUtem1</t>
        </r>
      </text>
    </comment>
    <comment ref="W50" authorId="0" shapeId="0">
      <text>
        <r>
          <rPr>
            <sz val="11"/>
            <rFont val="Calibri"/>
            <family val="2"/>
            <charset val="238"/>
          </rPr>
          <t>SZV_B:EM_Melleklet1_Utem1</t>
        </r>
      </text>
    </comment>
    <comment ref="X50" authorId="0" shapeId="0">
      <text>
        <r>
          <rPr>
            <sz val="11"/>
            <rFont val="Calibri"/>
            <family val="2"/>
            <charset val="238"/>
          </rPr>
          <t>SZV_B:EgyebAllamiUtem1</t>
        </r>
      </text>
    </comment>
    <comment ref="Y50" authorId="0" shapeId="0">
      <text>
        <r>
          <rPr>
            <sz val="11"/>
            <rFont val="Calibri"/>
            <family val="2"/>
            <charset val="238"/>
          </rPr>
          <t>SZV_B:OnkormanyzatiUtem1</t>
        </r>
      </text>
    </comment>
    <comment ref="Z50" authorId="0" shapeId="0">
      <text>
        <r>
          <rPr>
            <sz val="11"/>
            <rFont val="Calibri"/>
            <family val="2"/>
            <charset val="238"/>
          </rPr>
          <t>SZV_B:EUUtem1</t>
        </r>
      </text>
    </comment>
    <comment ref="AA50" authorId="0" shapeId="0">
      <text>
        <r>
          <rPr>
            <sz val="11"/>
            <rFont val="Calibri"/>
            <family val="2"/>
            <charset val="238"/>
          </rPr>
          <t>SZV_B:EgyebUtem1</t>
        </r>
      </text>
    </comment>
    <comment ref="AB50" authorId="0" shapeId="0">
      <text>
        <r>
          <rPr>
            <sz val="11"/>
            <rFont val="Calibri"/>
            <family val="2"/>
            <charset val="238"/>
          </rPr>
          <t>SZV_B:HitelKotvenyUtem1</t>
        </r>
      </text>
    </comment>
    <comment ref="AC50" authorId="0" shapeId="0">
      <text>
        <r>
          <rPr>
            <sz val="11"/>
            <rFont val="Calibri"/>
            <family val="2"/>
            <charset val="238"/>
          </rPr>
          <t>SZV_B:OsszesenUtem1</t>
        </r>
      </text>
    </comment>
    <comment ref="AF50" authorId="0" shapeId="0">
      <text>
        <r>
          <rPr>
            <sz val="11"/>
            <rFont val="Calibri"/>
            <family val="2"/>
            <charset val="238"/>
          </rPr>
          <t>SZV_B:HDUtem2</t>
        </r>
      </text>
    </comment>
    <comment ref="AG50" authorId="0" shapeId="0">
      <text>
        <r>
          <rPr>
            <sz val="11"/>
            <rFont val="Calibri"/>
            <family val="2"/>
            <charset val="238"/>
          </rPr>
          <t>SZV_B:ECSUtem2</t>
        </r>
      </text>
    </comment>
    <comment ref="AH50" authorId="0" shapeId="0">
      <text>
        <r>
          <rPr>
            <sz val="11"/>
            <rFont val="Calibri"/>
            <family val="2"/>
            <charset val="238"/>
          </rPr>
          <t>SZV_B:KFHUtem2</t>
        </r>
      </text>
    </comment>
    <comment ref="AI50" authorId="0" shapeId="0">
      <text>
        <r>
          <rPr>
            <sz val="11"/>
            <rFont val="Calibri"/>
            <family val="2"/>
            <charset val="238"/>
          </rPr>
          <t>SZV_B:Egyeb_SajatUtem2</t>
        </r>
      </text>
    </comment>
    <comment ref="AJ50" authorId="0" shapeId="0">
      <text>
        <r>
          <rPr>
            <sz val="11"/>
            <rFont val="Calibri"/>
            <family val="2"/>
            <charset val="238"/>
          </rPr>
          <t>SZV_B:DijUtem2</t>
        </r>
      </text>
    </comment>
    <comment ref="AK50" authorId="0" shapeId="0">
      <text>
        <r>
          <rPr>
            <sz val="11"/>
            <rFont val="Calibri"/>
            <family val="2"/>
            <charset val="238"/>
          </rPr>
          <t>SZV_B:EM_Melleklet1_Utem2</t>
        </r>
      </text>
    </comment>
    <comment ref="AL50" authorId="0" shapeId="0">
      <text>
        <r>
          <rPr>
            <sz val="11"/>
            <rFont val="Calibri"/>
            <family val="2"/>
            <charset val="238"/>
          </rPr>
          <t>SZV_B:EgyebAllamiUtem2</t>
        </r>
      </text>
    </comment>
    <comment ref="AM50" authorId="0" shapeId="0">
      <text>
        <r>
          <rPr>
            <sz val="11"/>
            <rFont val="Calibri"/>
            <family val="2"/>
            <charset val="238"/>
          </rPr>
          <t>SZV_B:OnkormanyzatiUtem2</t>
        </r>
      </text>
    </comment>
    <comment ref="AN50" authorId="0" shapeId="0">
      <text>
        <r>
          <rPr>
            <sz val="11"/>
            <rFont val="Calibri"/>
            <family val="2"/>
            <charset val="238"/>
          </rPr>
          <t>SZV_B:EUUtem2</t>
        </r>
      </text>
    </comment>
    <comment ref="AO50" authorId="0" shapeId="0">
      <text>
        <r>
          <rPr>
            <sz val="11"/>
            <rFont val="Calibri"/>
            <family val="2"/>
            <charset val="238"/>
          </rPr>
          <t>SZV_B:EgyebUtem2</t>
        </r>
      </text>
    </comment>
    <comment ref="AP50" authorId="0" shapeId="0">
      <text>
        <r>
          <rPr>
            <sz val="11"/>
            <rFont val="Calibri"/>
            <family val="2"/>
            <charset val="238"/>
          </rPr>
          <t>SZV_B:HitelKotvenyUtem2</t>
        </r>
      </text>
    </comment>
    <comment ref="AQ50" authorId="0" shapeId="0">
      <text>
        <r>
          <rPr>
            <sz val="11"/>
            <rFont val="Calibri"/>
            <family val="2"/>
            <charset val="238"/>
          </rPr>
          <t>SZV_B:OsszesenUtem2</t>
        </r>
      </text>
    </comment>
    <comment ref="AR50" authorId="0" shapeId="0">
      <text>
        <r>
          <rPr>
            <sz val="11"/>
            <rFont val="Calibri"/>
            <family val="2"/>
            <charset val="238"/>
          </rPr>
          <t>SZV_B:ForrashianyUtem2</t>
        </r>
      </text>
    </comment>
    <comment ref="AU50" authorId="0" shapeId="0">
      <text>
        <r>
          <rPr>
            <sz val="11"/>
            <rFont val="Calibri"/>
            <family val="2"/>
            <charset val="238"/>
          </rPr>
          <t>SZV_B:Indokolas</t>
        </r>
      </text>
    </comment>
    <comment ref="AV50" authorId="0" shapeId="0">
      <text>
        <r>
          <rPr>
            <sz val="11"/>
            <rFont val="Calibri"/>
            <family val="2"/>
            <charset val="238"/>
          </rPr>
          <t>SZV_B:Megjegyzes</t>
        </r>
      </text>
    </comment>
    <comment ref="AW50" authorId="0" shapeId="0">
      <text>
        <r>
          <rPr>
            <sz val="11"/>
            <rFont val="Calibri"/>
            <family val="2"/>
            <charset val="238"/>
          </rPr>
          <t>SZV_B:FeladatSorszam</t>
        </r>
      </text>
    </comment>
    <comment ref="AY50" authorId="0" shapeId="0">
      <text>
        <r>
          <rPr>
            <sz val="11"/>
            <rFont val="Calibri"/>
            <family val="2"/>
            <charset val="238"/>
          </rPr>
          <t>SZV_B:ISA</t>
        </r>
      </text>
    </comment>
    <comment ref="B51" authorId="0" shapeId="0">
      <text>
        <r>
          <rPr>
            <sz val="11"/>
            <rFont val="Calibri"/>
            <family val="2"/>
            <charset val="238"/>
          </rPr>
          <t>SZV_B:FontossagiSorrent</t>
        </r>
      </text>
    </comment>
    <comment ref="C51" authorId="0" shapeId="0">
      <text>
        <r>
          <rPr>
            <sz val="11"/>
            <rFont val="Calibri"/>
            <family val="2"/>
            <charset val="238"/>
          </rPr>
          <t>SZV_B:FeladatKategoria</t>
        </r>
      </text>
    </comment>
    <comment ref="D51" authorId="0" shapeId="0">
      <text>
        <r>
          <rPr>
            <sz val="11"/>
            <rFont val="Calibri"/>
            <family val="2"/>
            <charset val="238"/>
          </rPr>
          <t>SZV_B:FeladatMegnevezes</t>
        </r>
      </text>
    </comment>
    <comment ref="E51" authorId="0" shapeId="0">
      <text>
        <r>
          <rPr>
            <sz val="11"/>
            <rFont val="Calibri"/>
            <family val="2"/>
            <charset val="238"/>
          </rPr>
          <t>SZV_B:ElviEngedelySzam</t>
        </r>
      </text>
    </comment>
    <comment ref="F51" authorId="0" shapeId="0">
      <text>
        <r>
          <rPr>
            <sz val="11"/>
            <rFont val="Calibri"/>
            <family val="2"/>
            <charset val="238"/>
          </rPr>
          <t>SZV_B:VKR_Kod</t>
        </r>
      </text>
    </comment>
    <comment ref="G51" authorId="0" shapeId="0">
      <text>
        <r>
          <rPr>
            <sz val="11"/>
            <rFont val="Calibri"/>
            <family val="2"/>
            <charset val="238"/>
          </rPr>
          <t>SZV_B:VKR_Nev</t>
        </r>
      </text>
    </comment>
    <comment ref="H51" authorId="0" shapeId="0">
      <text>
        <r>
          <rPr>
            <sz val="11"/>
            <rFont val="Calibri"/>
            <family val="2"/>
            <charset val="238"/>
          </rPr>
          <t>SZV_B:FeladatAzonosito</t>
        </r>
      </text>
    </comment>
    <comment ref="I51" authorId="0" shapeId="0">
      <text>
        <r>
          <rPr>
            <sz val="11"/>
            <rFont val="Calibri"/>
            <family val="2"/>
            <charset val="238"/>
          </rPr>
          <t>SZV_B:EllatasiTerulet</t>
        </r>
      </text>
    </comment>
    <comment ref="J51" authorId="0" shapeId="0">
      <text>
        <r>
          <rPr>
            <sz val="11"/>
            <rFont val="Calibri"/>
            <family val="2"/>
            <charset val="238"/>
          </rPr>
          <t>SZV_B:EllatasertFelelos</t>
        </r>
      </text>
    </comment>
    <comment ref="K51" authorId="0" shapeId="0">
      <text>
        <r>
          <rPr>
            <sz val="11"/>
            <rFont val="Calibri"/>
            <family val="2"/>
            <charset val="238"/>
          </rPr>
          <t>SZV_B:TervezettNettoKoltseg</t>
        </r>
      </text>
    </comment>
    <comment ref="L51" authorId="0" shapeId="0">
      <text>
        <r>
          <rPr>
            <sz val="11"/>
            <rFont val="Calibri"/>
            <family val="2"/>
            <charset val="238"/>
          </rPr>
          <t>SZV_B:IdotartamKezdes</t>
        </r>
      </text>
    </comment>
    <comment ref="M51" authorId="0" shapeId="0">
      <text>
        <r>
          <rPr>
            <sz val="11"/>
            <rFont val="Calibri"/>
            <family val="2"/>
            <charset val="238"/>
          </rPr>
          <t>SZV_B:IdotartamBefejezes</t>
        </r>
      </text>
    </comment>
    <comment ref="N51" authorId="0" shapeId="0">
      <text>
        <r>
          <rPr>
            <sz val="11"/>
            <rFont val="Calibri"/>
            <family val="2"/>
            <charset val="238"/>
          </rPr>
          <t>SZV_B:NettoKoltsegUtem1</t>
        </r>
      </text>
    </comment>
    <comment ref="O51" authorId="0" shapeId="0">
      <text>
        <r>
          <rPr>
            <sz val="11"/>
            <rFont val="Calibri"/>
            <family val="2"/>
            <charset val="238"/>
          </rPr>
          <t>SZV_B:NettoKoltsegUtem2</t>
        </r>
      </text>
    </comment>
    <comment ref="P51" authorId="0" shapeId="0">
      <text>
        <r>
          <rPr>
            <sz val="11"/>
            <rFont val="Calibri"/>
            <family val="2"/>
            <charset val="238"/>
          </rPr>
          <t>SZV_B:EM_Melleklet2_KTG</t>
        </r>
      </text>
    </comment>
    <comment ref="R51" authorId="0" shapeId="0">
      <text>
        <r>
          <rPr>
            <sz val="11"/>
            <rFont val="Calibri"/>
            <family val="2"/>
            <charset val="238"/>
          </rPr>
          <t>SZV_B:HDUtem1</t>
        </r>
      </text>
    </comment>
    <comment ref="S51" authorId="0" shapeId="0">
      <text>
        <r>
          <rPr>
            <sz val="11"/>
            <rFont val="Calibri"/>
            <family val="2"/>
            <charset val="238"/>
          </rPr>
          <t>SZV_B:ECSUtem1</t>
        </r>
      </text>
    </comment>
    <comment ref="T51" authorId="0" shapeId="0">
      <text>
        <r>
          <rPr>
            <sz val="11"/>
            <rFont val="Calibri"/>
            <family val="2"/>
            <charset val="238"/>
          </rPr>
          <t>SZV_B:KFHUtem1</t>
        </r>
      </text>
    </comment>
    <comment ref="U51" authorId="0" shapeId="0">
      <text>
        <r>
          <rPr>
            <sz val="11"/>
            <rFont val="Calibri"/>
            <family val="2"/>
            <charset val="238"/>
          </rPr>
          <t>SZV_B:Egyeb_SajatUtem1</t>
        </r>
      </text>
    </comment>
    <comment ref="V51" authorId="0" shapeId="0">
      <text>
        <r>
          <rPr>
            <sz val="11"/>
            <rFont val="Calibri"/>
            <family val="2"/>
            <charset val="238"/>
          </rPr>
          <t>SZV_B:DijUtem1</t>
        </r>
      </text>
    </comment>
    <comment ref="W51" authorId="0" shapeId="0">
      <text>
        <r>
          <rPr>
            <sz val="11"/>
            <rFont val="Calibri"/>
            <family val="2"/>
            <charset val="238"/>
          </rPr>
          <t>SZV_B:EM_Melleklet1_Utem1</t>
        </r>
      </text>
    </comment>
    <comment ref="X51" authorId="0" shapeId="0">
      <text>
        <r>
          <rPr>
            <sz val="11"/>
            <rFont val="Calibri"/>
            <family val="2"/>
            <charset val="238"/>
          </rPr>
          <t>SZV_B:EgyebAllamiUtem1</t>
        </r>
      </text>
    </comment>
    <comment ref="Y51" authorId="0" shapeId="0">
      <text>
        <r>
          <rPr>
            <sz val="11"/>
            <rFont val="Calibri"/>
            <family val="2"/>
            <charset val="238"/>
          </rPr>
          <t>SZV_B:OnkormanyzatiUtem1</t>
        </r>
      </text>
    </comment>
    <comment ref="Z51" authorId="0" shapeId="0">
      <text>
        <r>
          <rPr>
            <sz val="11"/>
            <rFont val="Calibri"/>
            <family val="2"/>
            <charset val="238"/>
          </rPr>
          <t>SZV_B:EUUtem1</t>
        </r>
      </text>
    </comment>
    <comment ref="AA51" authorId="0" shapeId="0">
      <text>
        <r>
          <rPr>
            <sz val="11"/>
            <rFont val="Calibri"/>
            <family val="2"/>
            <charset val="238"/>
          </rPr>
          <t>SZV_B:EgyebUtem1</t>
        </r>
      </text>
    </comment>
    <comment ref="AB51" authorId="0" shapeId="0">
      <text>
        <r>
          <rPr>
            <sz val="11"/>
            <rFont val="Calibri"/>
            <family val="2"/>
            <charset val="238"/>
          </rPr>
          <t>SZV_B:HitelKotvenyUtem1</t>
        </r>
      </text>
    </comment>
    <comment ref="AC51" authorId="0" shapeId="0">
      <text>
        <r>
          <rPr>
            <sz val="11"/>
            <rFont val="Calibri"/>
            <family val="2"/>
            <charset val="238"/>
          </rPr>
          <t>SZV_B:OsszesenUtem1</t>
        </r>
      </text>
    </comment>
    <comment ref="AF51" authorId="0" shapeId="0">
      <text>
        <r>
          <rPr>
            <sz val="11"/>
            <rFont val="Calibri"/>
            <family val="2"/>
            <charset val="238"/>
          </rPr>
          <t>SZV_B:HDUtem2</t>
        </r>
      </text>
    </comment>
    <comment ref="AG51" authorId="0" shapeId="0">
      <text>
        <r>
          <rPr>
            <sz val="11"/>
            <rFont val="Calibri"/>
            <family val="2"/>
            <charset val="238"/>
          </rPr>
          <t>SZV_B:ECSUtem2</t>
        </r>
      </text>
    </comment>
    <comment ref="AH51" authorId="0" shapeId="0">
      <text>
        <r>
          <rPr>
            <sz val="11"/>
            <rFont val="Calibri"/>
            <family val="2"/>
            <charset val="238"/>
          </rPr>
          <t>SZV_B:KFHUtem2</t>
        </r>
      </text>
    </comment>
    <comment ref="AI51" authorId="0" shapeId="0">
      <text>
        <r>
          <rPr>
            <sz val="11"/>
            <rFont val="Calibri"/>
            <family val="2"/>
            <charset val="238"/>
          </rPr>
          <t>SZV_B:Egyeb_SajatUtem2</t>
        </r>
      </text>
    </comment>
    <comment ref="AJ51" authorId="0" shapeId="0">
      <text>
        <r>
          <rPr>
            <sz val="11"/>
            <rFont val="Calibri"/>
            <family val="2"/>
            <charset val="238"/>
          </rPr>
          <t>SZV_B:DijUtem2</t>
        </r>
      </text>
    </comment>
    <comment ref="AK51" authorId="0" shapeId="0">
      <text>
        <r>
          <rPr>
            <sz val="11"/>
            <rFont val="Calibri"/>
            <family val="2"/>
            <charset val="238"/>
          </rPr>
          <t>SZV_B:EM_Melleklet1_Utem2</t>
        </r>
      </text>
    </comment>
    <comment ref="AL51" authorId="0" shapeId="0">
      <text>
        <r>
          <rPr>
            <sz val="11"/>
            <rFont val="Calibri"/>
            <family val="2"/>
            <charset val="238"/>
          </rPr>
          <t>SZV_B:EgyebAllamiUtem2</t>
        </r>
      </text>
    </comment>
    <comment ref="AM51" authorId="0" shapeId="0">
      <text>
        <r>
          <rPr>
            <sz val="11"/>
            <rFont val="Calibri"/>
            <family val="2"/>
            <charset val="238"/>
          </rPr>
          <t>SZV_B:OnkormanyzatiUtem2</t>
        </r>
      </text>
    </comment>
    <comment ref="AN51" authorId="0" shapeId="0">
      <text>
        <r>
          <rPr>
            <sz val="11"/>
            <rFont val="Calibri"/>
            <family val="2"/>
            <charset val="238"/>
          </rPr>
          <t>SZV_B:EUUtem2</t>
        </r>
      </text>
    </comment>
    <comment ref="AO51" authorId="0" shapeId="0">
      <text>
        <r>
          <rPr>
            <sz val="11"/>
            <rFont val="Calibri"/>
            <family val="2"/>
            <charset val="238"/>
          </rPr>
          <t>SZV_B:EgyebUtem2</t>
        </r>
      </text>
    </comment>
    <comment ref="AP51" authorId="0" shapeId="0">
      <text>
        <r>
          <rPr>
            <sz val="11"/>
            <rFont val="Calibri"/>
            <family val="2"/>
            <charset val="238"/>
          </rPr>
          <t>SZV_B:HitelKotvenyUtem2</t>
        </r>
      </text>
    </comment>
    <comment ref="AQ51" authorId="0" shapeId="0">
      <text>
        <r>
          <rPr>
            <sz val="11"/>
            <rFont val="Calibri"/>
            <family val="2"/>
            <charset val="238"/>
          </rPr>
          <t>SZV_B:OsszesenUtem2</t>
        </r>
      </text>
    </comment>
    <comment ref="AR51" authorId="0" shapeId="0">
      <text>
        <r>
          <rPr>
            <sz val="11"/>
            <rFont val="Calibri"/>
            <family val="2"/>
            <charset val="238"/>
          </rPr>
          <t>SZV_B:ForrashianyUtem2</t>
        </r>
      </text>
    </comment>
    <comment ref="AU51" authorId="0" shapeId="0">
      <text>
        <r>
          <rPr>
            <sz val="11"/>
            <rFont val="Calibri"/>
            <family val="2"/>
            <charset val="238"/>
          </rPr>
          <t>SZV_B:Indokolas</t>
        </r>
      </text>
    </comment>
    <comment ref="AV51" authorId="0" shapeId="0">
      <text>
        <r>
          <rPr>
            <sz val="11"/>
            <rFont val="Calibri"/>
            <family val="2"/>
            <charset val="238"/>
          </rPr>
          <t>SZV_B:Megjegyzes</t>
        </r>
      </text>
    </comment>
    <comment ref="AW51" authorId="0" shapeId="0">
      <text>
        <r>
          <rPr>
            <sz val="11"/>
            <rFont val="Calibri"/>
            <family val="2"/>
            <charset val="238"/>
          </rPr>
          <t>SZV_B:FeladatSorszam</t>
        </r>
      </text>
    </comment>
    <comment ref="AY51" authorId="0" shapeId="0">
      <text>
        <r>
          <rPr>
            <sz val="11"/>
            <rFont val="Calibri"/>
            <family val="2"/>
            <charset val="238"/>
          </rPr>
          <t>SZV_B:ISA</t>
        </r>
      </text>
    </comment>
    <comment ref="B52" authorId="0" shapeId="0">
      <text>
        <r>
          <rPr>
            <sz val="11"/>
            <rFont val="Calibri"/>
            <family val="2"/>
            <charset val="238"/>
          </rPr>
          <t>SZV_B:FontossagiSorrent</t>
        </r>
      </text>
    </comment>
    <comment ref="C52" authorId="0" shapeId="0">
      <text>
        <r>
          <rPr>
            <sz val="11"/>
            <rFont val="Calibri"/>
            <family val="2"/>
            <charset val="238"/>
          </rPr>
          <t>SZV_B:FeladatKategoria</t>
        </r>
      </text>
    </comment>
    <comment ref="D52" authorId="0" shapeId="0">
      <text>
        <r>
          <rPr>
            <sz val="11"/>
            <rFont val="Calibri"/>
            <family val="2"/>
            <charset val="238"/>
          </rPr>
          <t>SZV_B:FeladatMegnevezes</t>
        </r>
      </text>
    </comment>
    <comment ref="E52" authorId="0" shapeId="0">
      <text>
        <r>
          <rPr>
            <sz val="11"/>
            <rFont val="Calibri"/>
            <family val="2"/>
            <charset val="238"/>
          </rPr>
          <t>SZV_B:ElviEngedelySzam</t>
        </r>
      </text>
    </comment>
    <comment ref="F52" authorId="0" shapeId="0">
      <text>
        <r>
          <rPr>
            <sz val="11"/>
            <rFont val="Calibri"/>
            <family val="2"/>
            <charset val="238"/>
          </rPr>
          <t>SZV_B:VKR_Kod</t>
        </r>
      </text>
    </comment>
    <comment ref="G52" authorId="0" shapeId="0">
      <text>
        <r>
          <rPr>
            <sz val="11"/>
            <rFont val="Calibri"/>
            <family val="2"/>
            <charset val="238"/>
          </rPr>
          <t>SZV_B:VKR_Nev</t>
        </r>
      </text>
    </comment>
    <comment ref="H52" authorId="0" shapeId="0">
      <text>
        <r>
          <rPr>
            <sz val="11"/>
            <rFont val="Calibri"/>
            <family val="2"/>
            <charset val="238"/>
          </rPr>
          <t>SZV_B:FeladatAzonosito</t>
        </r>
      </text>
    </comment>
    <comment ref="I52" authorId="0" shapeId="0">
      <text>
        <r>
          <rPr>
            <sz val="11"/>
            <rFont val="Calibri"/>
            <family val="2"/>
            <charset val="238"/>
          </rPr>
          <t>SZV_B:EllatasiTerulet</t>
        </r>
      </text>
    </comment>
    <comment ref="J52" authorId="0" shapeId="0">
      <text>
        <r>
          <rPr>
            <sz val="11"/>
            <rFont val="Calibri"/>
            <family val="2"/>
            <charset val="238"/>
          </rPr>
          <t>SZV_B:EllatasertFelelos</t>
        </r>
      </text>
    </comment>
    <comment ref="K52" authorId="0" shapeId="0">
      <text>
        <r>
          <rPr>
            <sz val="11"/>
            <rFont val="Calibri"/>
            <family val="2"/>
            <charset val="238"/>
          </rPr>
          <t>SZV_B:TervezettNettoKoltseg</t>
        </r>
      </text>
    </comment>
    <comment ref="L52" authorId="0" shapeId="0">
      <text>
        <r>
          <rPr>
            <sz val="11"/>
            <rFont val="Calibri"/>
            <family val="2"/>
            <charset val="238"/>
          </rPr>
          <t>SZV_B:IdotartamKezdes</t>
        </r>
      </text>
    </comment>
    <comment ref="M52" authorId="0" shapeId="0">
      <text>
        <r>
          <rPr>
            <sz val="11"/>
            <rFont val="Calibri"/>
            <family val="2"/>
            <charset val="238"/>
          </rPr>
          <t>SZV_B:IdotartamBefejezes</t>
        </r>
      </text>
    </comment>
    <comment ref="N52" authorId="0" shapeId="0">
      <text>
        <r>
          <rPr>
            <sz val="11"/>
            <rFont val="Calibri"/>
            <family val="2"/>
            <charset val="238"/>
          </rPr>
          <t>SZV_B:NettoKoltsegUtem1</t>
        </r>
      </text>
    </comment>
    <comment ref="O52" authorId="0" shapeId="0">
      <text>
        <r>
          <rPr>
            <sz val="11"/>
            <rFont val="Calibri"/>
            <family val="2"/>
            <charset val="238"/>
          </rPr>
          <t>SZV_B:NettoKoltsegUtem2</t>
        </r>
      </text>
    </comment>
    <comment ref="P52" authorId="0" shapeId="0">
      <text>
        <r>
          <rPr>
            <sz val="11"/>
            <rFont val="Calibri"/>
            <family val="2"/>
            <charset val="238"/>
          </rPr>
          <t>SZV_B:EM_Melleklet2_KTG</t>
        </r>
      </text>
    </comment>
    <comment ref="R52" authorId="0" shapeId="0">
      <text>
        <r>
          <rPr>
            <sz val="11"/>
            <rFont val="Calibri"/>
            <family val="2"/>
            <charset val="238"/>
          </rPr>
          <t>SZV_B:HDUtem1</t>
        </r>
      </text>
    </comment>
    <comment ref="S52" authorId="0" shapeId="0">
      <text>
        <r>
          <rPr>
            <sz val="11"/>
            <rFont val="Calibri"/>
            <family val="2"/>
            <charset val="238"/>
          </rPr>
          <t>SZV_B:ECSUtem1</t>
        </r>
      </text>
    </comment>
    <comment ref="T52" authorId="0" shapeId="0">
      <text>
        <r>
          <rPr>
            <sz val="11"/>
            <rFont val="Calibri"/>
            <family val="2"/>
            <charset val="238"/>
          </rPr>
          <t>SZV_B:KFHUtem1</t>
        </r>
      </text>
    </comment>
    <comment ref="U52" authorId="0" shapeId="0">
      <text>
        <r>
          <rPr>
            <sz val="11"/>
            <rFont val="Calibri"/>
            <family val="2"/>
            <charset val="238"/>
          </rPr>
          <t>SZV_B:Egyeb_SajatUtem1</t>
        </r>
      </text>
    </comment>
    <comment ref="V52" authorId="0" shapeId="0">
      <text>
        <r>
          <rPr>
            <sz val="11"/>
            <rFont val="Calibri"/>
            <family val="2"/>
            <charset val="238"/>
          </rPr>
          <t>SZV_B:DijUtem1</t>
        </r>
      </text>
    </comment>
    <comment ref="W52" authorId="0" shapeId="0">
      <text>
        <r>
          <rPr>
            <sz val="11"/>
            <rFont val="Calibri"/>
            <family val="2"/>
            <charset val="238"/>
          </rPr>
          <t>SZV_B:EM_Melleklet1_Utem1</t>
        </r>
      </text>
    </comment>
    <comment ref="X52" authorId="0" shapeId="0">
      <text>
        <r>
          <rPr>
            <sz val="11"/>
            <rFont val="Calibri"/>
            <family val="2"/>
            <charset val="238"/>
          </rPr>
          <t>SZV_B:EgyebAllamiUtem1</t>
        </r>
      </text>
    </comment>
    <comment ref="Y52" authorId="0" shapeId="0">
      <text>
        <r>
          <rPr>
            <sz val="11"/>
            <rFont val="Calibri"/>
            <family val="2"/>
            <charset val="238"/>
          </rPr>
          <t>SZV_B:OnkormanyzatiUtem1</t>
        </r>
      </text>
    </comment>
    <comment ref="Z52" authorId="0" shapeId="0">
      <text>
        <r>
          <rPr>
            <sz val="11"/>
            <rFont val="Calibri"/>
            <family val="2"/>
            <charset val="238"/>
          </rPr>
          <t>SZV_B:EUUtem1</t>
        </r>
      </text>
    </comment>
    <comment ref="AA52" authorId="0" shapeId="0">
      <text>
        <r>
          <rPr>
            <sz val="11"/>
            <rFont val="Calibri"/>
            <family val="2"/>
            <charset val="238"/>
          </rPr>
          <t>SZV_B:EgyebUtem1</t>
        </r>
      </text>
    </comment>
    <comment ref="AB52" authorId="0" shapeId="0">
      <text>
        <r>
          <rPr>
            <sz val="11"/>
            <rFont val="Calibri"/>
            <family val="2"/>
            <charset val="238"/>
          </rPr>
          <t>SZV_B:HitelKotvenyUtem1</t>
        </r>
      </text>
    </comment>
    <comment ref="AC52" authorId="0" shapeId="0">
      <text>
        <r>
          <rPr>
            <sz val="11"/>
            <rFont val="Calibri"/>
            <family val="2"/>
            <charset val="238"/>
          </rPr>
          <t>SZV_B:OsszesenUtem1</t>
        </r>
      </text>
    </comment>
    <comment ref="AF52" authorId="0" shapeId="0">
      <text>
        <r>
          <rPr>
            <sz val="11"/>
            <rFont val="Calibri"/>
            <family val="2"/>
            <charset val="238"/>
          </rPr>
          <t>SZV_B:HDUtem2</t>
        </r>
      </text>
    </comment>
    <comment ref="AG52" authorId="0" shapeId="0">
      <text>
        <r>
          <rPr>
            <sz val="11"/>
            <rFont val="Calibri"/>
            <family val="2"/>
            <charset val="238"/>
          </rPr>
          <t>SZV_B:ECSUtem2</t>
        </r>
      </text>
    </comment>
    <comment ref="AH52" authorId="0" shapeId="0">
      <text>
        <r>
          <rPr>
            <sz val="11"/>
            <rFont val="Calibri"/>
            <family val="2"/>
            <charset val="238"/>
          </rPr>
          <t>SZV_B:KFHUtem2</t>
        </r>
      </text>
    </comment>
    <comment ref="AI52" authorId="0" shapeId="0">
      <text>
        <r>
          <rPr>
            <sz val="11"/>
            <rFont val="Calibri"/>
            <family val="2"/>
            <charset val="238"/>
          </rPr>
          <t>SZV_B:Egyeb_SajatUtem2</t>
        </r>
      </text>
    </comment>
    <comment ref="AJ52" authorId="0" shapeId="0">
      <text>
        <r>
          <rPr>
            <sz val="11"/>
            <rFont val="Calibri"/>
            <family val="2"/>
            <charset val="238"/>
          </rPr>
          <t>SZV_B:DijUtem2</t>
        </r>
      </text>
    </comment>
    <comment ref="AK52" authorId="0" shapeId="0">
      <text>
        <r>
          <rPr>
            <sz val="11"/>
            <rFont val="Calibri"/>
            <family val="2"/>
            <charset val="238"/>
          </rPr>
          <t>SZV_B:EM_Melleklet1_Utem2</t>
        </r>
      </text>
    </comment>
    <comment ref="AL52" authorId="0" shapeId="0">
      <text>
        <r>
          <rPr>
            <sz val="11"/>
            <rFont val="Calibri"/>
            <family val="2"/>
            <charset val="238"/>
          </rPr>
          <t>SZV_B:EgyebAllamiUtem2</t>
        </r>
      </text>
    </comment>
    <comment ref="AM52" authorId="0" shapeId="0">
      <text>
        <r>
          <rPr>
            <sz val="11"/>
            <rFont val="Calibri"/>
            <family val="2"/>
            <charset val="238"/>
          </rPr>
          <t>SZV_B:OnkormanyzatiUtem2</t>
        </r>
      </text>
    </comment>
    <comment ref="AN52" authorId="0" shapeId="0">
      <text>
        <r>
          <rPr>
            <sz val="11"/>
            <rFont val="Calibri"/>
            <family val="2"/>
            <charset val="238"/>
          </rPr>
          <t>SZV_B:EUUtem2</t>
        </r>
      </text>
    </comment>
    <comment ref="AO52" authorId="0" shapeId="0">
      <text>
        <r>
          <rPr>
            <sz val="11"/>
            <rFont val="Calibri"/>
            <family val="2"/>
            <charset val="238"/>
          </rPr>
          <t>SZV_B:EgyebUtem2</t>
        </r>
      </text>
    </comment>
    <comment ref="AP52" authorId="0" shapeId="0">
      <text>
        <r>
          <rPr>
            <sz val="11"/>
            <rFont val="Calibri"/>
            <family val="2"/>
            <charset val="238"/>
          </rPr>
          <t>SZV_B:HitelKotvenyUtem2</t>
        </r>
      </text>
    </comment>
    <comment ref="AQ52" authorId="0" shapeId="0">
      <text>
        <r>
          <rPr>
            <sz val="11"/>
            <rFont val="Calibri"/>
            <family val="2"/>
            <charset val="238"/>
          </rPr>
          <t>SZV_B:OsszesenUtem2</t>
        </r>
      </text>
    </comment>
    <comment ref="AR52" authorId="0" shapeId="0">
      <text>
        <r>
          <rPr>
            <sz val="11"/>
            <rFont val="Calibri"/>
            <family val="2"/>
            <charset val="238"/>
          </rPr>
          <t>SZV_B:ForrashianyUtem2</t>
        </r>
      </text>
    </comment>
    <comment ref="AU52" authorId="0" shapeId="0">
      <text>
        <r>
          <rPr>
            <sz val="11"/>
            <rFont val="Calibri"/>
            <family val="2"/>
            <charset val="238"/>
          </rPr>
          <t>SZV_B:Indokolas</t>
        </r>
      </text>
    </comment>
    <comment ref="AV52" authorId="0" shapeId="0">
      <text>
        <r>
          <rPr>
            <sz val="11"/>
            <rFont val="Calibri"/>
            <family val="2"/>
            <charset val="238"/>
          </rPr>
          <t>SZV_B:Megjegyzes</t>
        </r>
      </text>
    </comment>
    <comment ref="AW52" authorId="0" shapeId="0">
      <text>
        <r>
          <rPr>
            <sz val="11"/>
            <rFont val="Calibri"/>
            <family val="2"/>
            <charset val="238"/>
          </rPr>
          <t>SZV_B:FeladatSorszam</t>
        </r>
      </text>
    </comment>
    <comment ref="AY52" authorId="0" shapeId="0">
      <text>
        <r>
          <rPr>
            <sz val="11"/>
            <rFont val="Calibri"/>
            <family val="2"/>
            <charset val="238"/>
          </rPr>
          <t>SZV_B:ISA</t>
        </r>
      </text>
    </comment>
    <comment ref="B53" authorId="0" shapeId="0">
      <text>
        <r>
          <rPr>
            <sz val="11"/>
            <rFont val="Calibri"/>
            <family val="2"/>
            <charset val="238"/>
          </rPr>
          <t>SZV_B:FontossagiSorrent</t>
        </r>
      </text>
    </comment>
    <comment ref="C53" authorId="0" shapeId="0">
      <text>
        <r>
          <rPr>
            <sz val="11"/>
            <rFont val="Calibri"/>
            <family val="2"/>
            <charset val="238"/>
          </rPr>
          <t>SZV_B:FeladatKategoria</t>
        </r>
      </text>
    </comment>
    <comment ref="D53" authorId="0" shapeId="0">
      <text>
        <r>
          <rPr>
            <sz val="11"/>
            <rFont val="Calibri"/>
            <family val="2"/>
            <charset val="238"/>
          </rPr>
          <t>SZV_B:FeladatMegnevezes</t>
        </r>
      </text>
    </comment>
    <comment ref="E53" authorId="0" shapeId="0">
      <text>
        <r>
          <rPr>
            <sz val="11"/>
            <rFont val="Calibri"/>
            <family val="2"/>
            <charset val="238"/>
          </rPr>
          <t>SZV_B:ElviEngedelySzam</t>
        </r>
      </text>
    </comment>
    <comment ref="F53" authorId="0" shapeId="0">
      <text>
        <r>
          <rPr>
            <sz val="11"/>
            <rFont val="Calibri"/>
            <family val="2"/>
            <charset val="238"/>
          </rPr>
          <t>SZV_B:VKR_Kod</t>
        </r>
      </text>
    </comment>
    <comment ref="G53" authorId="0" shapeId="0">
      <text>
        <r>
          <rPr>
            <sz val="11"/>
            <rFont val="Calibri"/>
            <family val="2"/>
            <charset val="238"/>
          </rPr>
          <t>SZV_B:VKR_Nev</t>
        </r>
      </text>
    </comment>
    <comment ref="H53" authorId="0" shapeId="0">
      <text>
        <r>
          <rPr>
            <sz val="11"/>
            <rFont val="Calibri"/>
            <family val="2"/>
            <charset val="238"/>
          </rPr>
          <t>SZV_B:FeladatAzonosito</t>
        </r>
      </text>
    </comment>
    <comment ref="I53" authorId="0" shapeId="0">
      <text>
        <r>
          <rPr>
            <sz val="11"/>
            <rFont val="Calibri"/>
            <family val="2"/>
            <charset val="238"/>
          </rPr>
          <t>SZV_B:EllatasiTerulet</t>
        </r>
      </text>
    </comment>
    <comment ref="J53" authorId="0" shapeId="0">
      <text>
        <r>
          <rPr>
            <sz val="11"/>
            <rFont val="Calibri"/>
            <family val="2"/>
            <charset val="238"/>
          </rPr>
          <t>SZV_B:EllatasertFelelos</t>
        </r>
      </text>
    </comment>
    <comment ref="K53" authorId="0" shapeId="0">
      <text>
        <r>
          <rPr>
            <sz val="11"/>
            <rFont val="Calibri"/>
            <family val="2"/>
            <charset val="238"/>
          </rPr>
          <t>SZV_B:TervezettNettoKoltseg</t>
        </r>
      </text>
    </comment>
    <comment ref="L53" authorId="0" shapeId="0">
      <text>
        <r>
          <rPr>
            <sz val="11"/>
            <rFont val="Calibri"/>
            <family val="2"/>
            <charset val="238"/>
          </rPr>
          <t>SZV_B:IdotartamKezdes</t>
        </r>
      </text>
    </comment>
    <comment ref="M53" authorId="0" shapeId="0">
      <text>
        <r>
          <rPr>
            <sz val="11"/>
            <rFont val="Calibri"/>
            <family val="2"/>
            <charset val="238"/>
          </rPr>
          <t>SZV_B:IdotartamBefejezes</t>
        </r>
      </text>
    </comment>
    <comment ref="N53" authorId="0" shapeId="0">
      <text>
        <r>
          <rPr>
            <sz val="11"/>
            <rFont val="Calibri"/>
            <family val="2"/>
            <charset val="238"/>
          </rPr>
          <t>SZV_B:NettoKoltsegUtem1</t>
        </r>
      </text>
    </comment>
    <comment ref="O53" authorId="0" shapeId="0">
      <text>
        <r>
          <rPr>
            <sz val="11"/>
            <rFont val="Calibri"/>
            <family val="2"/>
            <charset val="238"/>
          </rPr>
          <t>SZV_B:NettoKoltsegUtem2</t>
        </r>
      </text>
    </comment>
    <comment ref="P53" authorId="0" shapeId="0">
      <text>
        <r>
          <rPr>
            <sz val="11"/>
            <rFont val="Calibri"/>
            <family val="2"/>
            <charset val="238"/>
          </rPr>
          <t>SZV_B:EM_Melleklet2_KTG</t>
        </r>
      </text>
    </comment>
    <comment ref="R53" authorId="0" shapeId="0">
      <text>
        <r>
          <rPr>
            <sz val="11"/>
            <rFont val="Calibri"/>
            <family val="2"/>
            <charset val="238"/>
          </rPr>
          <t>SZV_B:HDUtem1</t>
        </r>
      </text>
    </comment>
    <comment ref="S53" authorId="0" shapeId="0">
      <text>
        <r>
          <rPr>
            <sz val="11"/>
            <rFont val="Calibri"/>
            <family val="2"/>
            <charset val="238"/>
          </rPr>
          <t>SZV_B:ECSUtem1</t>
        </r>
      </text>
    </comment>
    <comment ref="T53" authorId="0" shapeId="0">
      <text>
        <r>
          <rPr>
            <sz val="11"/>
            <rFont val="Calibri"/>
            <family val="2"/>
            <charset val="238"/>
          </rPr>
          <t>SZV_B:KFHUtem1</t>
        </r>
      </text>
    </comment>
    <comment ref="U53" authorId="0" shapeId="0">
      <text>
        <r>
          <rPr>
            <sz val="11"/>
            <rFont val="Calibri"/>
            <family val="2"/>
            <charset val="238"/>
          </rPr>
          <t>SZV_B:Egyeb_SajatUtem1</t>
        </r>
      </text>
    </comment>
    <comment ref="V53" authorId="0" shapeId="0">
      <text>
        <r>
          <rPr>
            <sz val="11"/>
            <rFont val="Calibri"/>
            <family val="2"/>
            <charset val="238"/>
          </rPr>
          <t>SZV_B:DijUtem1</t>
        </r>
      </text>
    </comment>
    <comment ref="W53" authorId="0" shapeId="0">
      <text>
        <r>
          <rPr>
            <sz val="11"/>
            <rFont val="Calibri"/>
            <family val="2"/>
            <charset val="238"/>
          </rPr>
          <t>SZV_B:EM_Melleklet1_Utem1</t>
        </r>
      </text>
    </comment>
    <comment ref="X53" authorId="0" shapeId="0">
      <text>
        <r>
          <rPr>
            <sz val="11"/>
            <rFont val="Calibri"/>
            <family val="2"/>
            <charset val="238"/>
          </rPr>
          <t>SZV_B:EgyebAllamiUtem1</t>
        </r>
      </text>
    </comment>
    <comment ref="Y53" authorId="0" shapeId="0">
      <text>
        <r>
          <rPr>
            <sz val="11"/>
            <rFont val="Calibri"/>
            <family val="2"/>
            <charset val="238"/>
          </rPr>
          <t>SZV_B:OnkormanyzatiUtem1</t>
        </r>
      </text>
    </comment>
    <comment ref="Z53" authorId="0" shapeId="0">
      <text>
        <r>
          <rPr>
            <sz val="11"/>
            <rFont val="Calibri"/>
            <family val="2"/>
            <charset val="238"/>
          </rPr>
          <t>SZV_B:EUUtem1</t>
        </r>
      </text>
    </comment>
    <comment ref="AA53" authorId="0" shapeId="0">
      <text>
        <r>
          <rPr>
            <sz val="11"/>
            <rFont val="Calibri"/>
            <family val="2"/>
            <charset val="238"/>
          </rPr>
          <t>SZV_B:EgyebUtem1</t>
        </r>
      </text>
    </comment>
    <comment ref="AB53" authorId="0" shapeId="0">
      <text>
        <r>
          <rPr>
            <sz val="11"/>
            <rFont val="Calibri"/>
            <family val="2"/>
            <charset val="238"/>
          </rPr>
          <t>SZV_B:HitelKotvenyUtem1</t>
        </r>
      </text>
    </comment>
    <comment ref="AC53" authorId="0" shapeId="0">
      <text>
        <r>
          <rPr>
            <sz val="11"/>
            <rFont val="Calibri"/>
            <family val="2"/>
            <charset val="238"/>
          </rPr>
          <t>SZV_B:OsszesenUtem1</t>
        </r>
      </text>
    </comment>
    <comment ref="AF53" authorId="0" shapeId="0">
      <text>
        <r>
          <rPr>
            <sz val="11"/>
            <rFont val="Calibri"/>
            <family val="2"/>
            <charset val="238"/>
          </rPr>
          <t>SZV_B:HDUtem2</t>
        </r>
      </text>
    </comment>
    <comment ref="AG53" authorId="0" shapeId="0">
      <text>
        <r>
          <rPr>
            <sz val="11"/>
            <rFont val="Calibri"/>
            <family val="2"/>
            <charset val="238"/>
          </rPr>
          <t>SZV_B:ECSUtem2</t>
        </r>
      </text>
    </comment>
    <comment ref="AH53" authorId="0" shapeId="0">
      <text>
        <r>
          <rPr>
            <sz val="11"/>
            <rFont val="Calibri"/>
            <family val="2"/>
            <charset val="238"/>
          </rPr>
          <t>SZV_B:KFHUtem2</t>
        </r>
      </text>
    </comment>
    <comment ref="AI53" authorId="0" shapeId="0">
      <text>
        <r>
          <rPr>
            <sz val="11"/>
            <rFont val="Calibri"/>
            <family val="2"/>
            <charset val="238"/>
          </rPr>
          <t>SZV_B:Egyeb_SajatUtem2</t>
        </r>
      </text>
    </comment>
    <comment ref="AJ53" authorId="0" shapeId="0">
      <text>
        <r>
          <rPr>
            <sz val="11"/>
            <rFont val="Calibri"/>
            <family val="2"/>
            <charset val="238"/>
          </rPr>
          <t>SZV_B:DijUtem2</t>
        </r>
      </text>
    </comment>
    <comment ref="AK53" authorId="0" shapeId="0">
      <text>
        <r>
          <rPr>
            <sz val="11"/>
            <rFont val="Calibri"/>
            <family val="2"/>
            <charset val="238"/>
          </rPr>
          <t>SZV_B:EM_Melleklet1_Utem2</t>
        </r>
      </text>
    </comment>
    <comment ref="AL53" authorId="0" shapeId="0">
      <text>
        <r>
          <rPr>
            <sz val="11"/>
            <rFont val="Calibri"/>
            <family val="2"/>
            <charset val="238"/>
          </rPr>
          <t>SZV_B:EgyebAllamiUtem2</t>
        </r>
      </text>
    </comment>
    <comment ref="AM53" authorId="0" shapeId="0">
      <text>
        <r>
          <rPr>
            <sz val="11"/>
            <rFont val="Calibri"/>
            <family val="2"/>
            <charset val="238"/>
          </rPr>
          <t>SZV_B:OnkormanyzatiUtem2</t>
        </r>
      </text>
    </comment>
    <comment ref="AN53" authorId="0" shapeId="0">
      <text>
        <r>
          <rPr>
            <sz val="11"/>
            <rFont val="Calibri"/>
            <family val="2"/>
            <charset val="238"/>
          </rPr>
          <t>SZV_B:EUUtem2</t>
        </r>
      </text>
    </comment>
    <comment ref="AO53" authorId="0" shapeId="0">
      <text>
        <r>
          <rPr>
            <sz val="11"/>
            <rFont val="Calibri"/>
            <family val="2"/>
            <charset val="238"/>
          </rPr>
          <t>SZV_B:EgyebUtem2</t>
        </r>
      </text>
    </comment>
    <comment ref="AP53" authorId="0" shapeId="0">
      <text>
        <r>
          <rPr>
            <sz val="11"/>
            <rFont val="Calibri"/>
            <family val="2"/>
            <charset val="238"/>
          </rPr>
          <t>SZV_B:HitelKotvenyUtem2</t>
        </r>
      </text>
    </comment>
    <comment ref="AQ53" authorId="0" shapeId="0">
      <text>
        <r>
          <rPr>
            <sz val="11"/>
            <rFont val="Calibri"/>
            <family val="2"/>
            <charset val="238"/>
          </rPr>
          <t>SZV_B:OsszesenUtem2</t>
        </r>
      </text>
    </comment>
    <comment ref="AR53" authorId="0" shapeId="0">
      <text>
        <r>
          <rPr>
            <sz val="11"/>
            <rFont val="Calibri"/>
            <family val="2"/>
            <charset val="238"/>
          </rPr>
          <t>SZV_B:ForrashianyUtem2</t>
        </r>
      </text>
    </comment>
    <comment ref="AU53" authorId="0" shapeId="0">
      <text>
        <r>
          <rPr>
            <sz val="11"/>
            <rFont val="Calibri"/>
            <family val="2"/>
            <charset val="238"/>
          </rPr>
          <t>SZV_B:Indokolas</t>
        </r>
      </text>
    </comment>
    <comment ref="AV53" authorId="0" shapeId="0">
      <text>
        <r>
          <rPr>
            <sz val="11"/>
            <rFont val="Calibri"/>
            <family val="2"/>
            <charset val="238"/>
          </rPr>
          <t>SZV_B:Megjegyzes</t>
        </r>
      </text>
    </comment>
    <comment ref="AW53" authorId="0" shapeId="0">
      <text>
        <r>
          <rPr>
            <sz val="11"/>
            <rFont val="Calibri"/>
            <family val="2"/>
            <charset val="238"/>
          </rPr>
          <t>SZV_B:FeladatSorszam</t>
        </r>
      </text>
    </comment>
    <comment ref="AY53" authorId="0" shapeId="0">
      <text>
        <r>
          <rPr>
            <sz val="11"/>
            <rFont val="Calibri"/>
            <family val="2"/>
            <charset val="238"/>
          </rPr>
          <t>SZV_B:ISA</t>
        </r>
      </text>
    </comment>
    <comment ref="B55" authorId="0" shapeId="0">
      <text>
        <r>
          <rPr>
            <sz val="11"/>
            <rFont val="Calibri"/>
            <family val="2"/>
            <charset val="238"/>
          </rPr>
          <t>SZV_B:FontossagiSorrent</t>
        </r>
      </text>
    </comment>
    <comment ref="C55" authorId="0" shapeId="0">
      <text>
        <r>
          <rPr>
            <sz val="11"/>
            <rFont val="Calibri"/>
            <family val="2"/>
            <charset val="238"/>
          </rPr>
          <t>SZV_B:FeladatKategoria</t>
        </r>
      </text>
    </comment>
    <comment ref="D55" authorId="0" shapeId="0">
      <text>
        <r>
          <rPr>
            <sz val="11"/>
            <rFont val="Calibri"/>
            <family val="2"/>
            <charset val="238"/>
          </rPr>
          <t>SZV_B:FeladatMegnevezes</t>
        </r>
      </text>
    </comment>
    <comment ref="E55" authorId="0" shapeId="0">
      <text>
        <r>
          <rPr>
            <sz val="11"/>
            <rFont val="Calibri"/>
            <family val="2"/>
            <charset val="238"/>
          </rPr>
          <t>SZV_B:ElviEngedelySzam</t>
        </r>
      </text>
    </comment>
    <comment ref="F55" authorId="0" shapeId="0">
      <text>
        <r>
          <rPr>
            <sz val="11"/>
            <rFont val="Calibri"/>
            <family val="2"/>
            <charset val="238"/>
          </rPr>
          <t>SZV_B:VKR_Kod</t>
        </r>
      </text>
    </comment>
    <comment ref="G55" authorId="0" shapeId="0">
      <text>
        <r>
          <rPr>
            <sz val="11"/>
            <rFont val="Calibri"/>
            <family val="2"/>
            <charset val="238"/>
          </rPr>
          <t>SZV_B:VKR_Nev</t>
        </r>
      </text>
    </comment>
    <comment ref="H55" authorId="0" shapeId="0">
      <text>
        <r>
          <rPr>
            <sz val="11"/>
            <rFont val="Calibri"/>
            <family val="2"/>
            <charset val="238"/>
          </rPr>
          <t>SZV_B:FeladatAzonosito</t>
        </r>
      </text>
    </comment>
    <comment ref="I55" authorId="0" shapeId="0">
      <text>
        <r>
          <rPr>
            <sz val="11"/>
            <rFont val="Calibri"/>
            <family val="2"/>
            <charset val="238"/>
          </rPr>
          <t>SZV_B:EllatasiTerulet</t>
        </r>
      </text>
    </comment>
    <comment ref="J55" authorId="0" shapeId="0">
      <text>
        <r>
          <rPr>
            <sz val="11"/>
            <rFont val="Calibri"/>
            <family val="2"/>
            <charset val="238"/>
          </rPr>
          <t>SZV_B:EllatasertFelelos</t>
        </r>
      </text>
    </comment>
    <comment ref="K55" authorId="0" shapeId="0">
      <text>
        <r>
          <rPr>
            <sz val="11"/>
            <rFont val="Calibri"/>
            <family val="2"/>
            <charset val="238"/>
          </rPr>
          <t>SZV_B:TervezettNettoKoltseg</t>
        </r>
      </text>
    </comment>
    <comment ref="L55" authorId="0" shapeId="0">
      <text>
        <r>
          <rPr>
            <sz val="11"/>
            <rFont val="Calibri"/>
            <family val="2"/>
            <charset val="238"/>
          </rPr>
          <t>SZV_B:IdotartamKezdes</t>
        </r>
      </text>
    </comment>
    <comment ref="M55" authorId="0" shapeId="0">
      <text>
        <r>
          <rPr>
            <sz val="11"/>
            <rFont val="Calibri"/>
            <family val="2"/>
            <charset val="238"/>
          </rPr>
          <t>SZV_B:IdotartamBefejezes</t>
        </r>
      </text>
    </comment>
    <comment ref="N55" authorId="0" shapeId="0">
      <text>
        <r>
          <rPr>
            <sz val="11"/>
            <rFont val="Calibri"/>
            <family val="2"/>
            <charset val="238"/>
          </rPr>
          <t>SZV_B:NettoKoltsegUtem1</t>
        </r>
      </text>
    </comment>
    <comment ref="O55" authorId="0" shapeId="0">
      <text>
        <r>
          <rPr>
            <sz val="11"/>
            <rFont val="Calibri"/>
            <family val="2"/>
            <charset val="238"/>
          </rPr>
          <t>SZV_B:NettoKoltsegUtem2</t>
        </r>
      </text>
    </comment>
    <comment ref="P55" authorId="0" shapeId="0">
      <text>
        <r>
          <rPr>
            <sz val="11"/>
            <rFont val="Calibri"/>
            <family val="2"/>
            <charset val="238"/>
          </rPr>
          <t>SZV_B:EM_Melleklet2_KTG</t>
        </r>
      </text>
    </comment>
    <comment ref="R55" authorId="0" shapeId="0">
      <text>
        <r>
          <rPr>
            <sz val="11"/>
            <rFont val="Calibri"/>
            <family val="2"/>
            <charset val="238"/>
          </rPr>
          <t>SZV_B:HDUtem1</t>
        </r>
      </text>
    </comment>
    <comment ref="S55" authorId="0" shapeId="0">
      <text>
        <r>
          <rPr>
            <sz val="11"/>
            <rFont val="Calibri"/>
            <family val="2"/>
            <charset val="238"/>
          </rPr>
          <t>SZV_B:ECSUtem1</t>
        </r>
      </text>
    </comment>
    <comment ref="T55" authorId="0" shapeId="0">
      <text>
        <r>
          <rPr>
            <sz val="11"/>
            <rFont val="Calibri"/>
            <family val="2"/>
            <charset val="238"/>
          </rPr>
          <t>SZV_B:KFHUtem1</t>
        </r>
      </text>
    </comment>
    <comment ref="U55" authorId="0" shapeId="0">
      <text>
        <r>
          <rPr>
            <sz val="11"/>
            <rFont val="Calibri"/>
            <family val="2"/>
            <charset val="238"/>
          </rPr>
          <t>SZV_B:Egyeb_SajatUtem1</t>
        </r>
      </text>
    </comment>
    <comment ref="V55" authorId="0" shapeId="0">
      <text>
        <r>
          <rPr>
            <sz val="11"/>
            <rFont val="Calibri"/>
            <family val="2"/>
            <charset val="238"/>
          </rPr>
          <t>SZV_B:DijUtem1</t>
        </r>
      </text>
    </comment>
    <comment ref="W55" authorId="0" shapeId="0">
      <text>
        <r>
          <rPr>
            <sz val="11"/>
            <rFont val="Calibri"/>
            <family val="2"/>
            <charset val="238"/>
          </rPr>
          <t>SZV_B:EM_Melleklet1_Utem1</t>
        </r>
      </text>
    </comment>
    <comment ref="X55" authorId="0" shapeId="0">
      <text>
        <r>
          <rPr>
            <sz val="11"/>
            <rFont val="Calibri"/>
            <family val="2"/>
            <charset val="238"/>
          </rPr>
          <t>SZV_B:EgyebAllamiUtem1</t>
        </r>
      </text>
    </comment>
    <comment ref="Y55" authorId="0" shapeId="0">
      <text>
        <r>
          <rPr>
            <sz val="11"/>
            <rFont val="Calibri"/>
            <family val="2"/>
            <charset val="238"/>
          </rPr>
          <t>SZV_B:OnkormanyzatiUtem1</t>
        </r>
      </text>
    </comment>
    <comment ref="Z55" authorId="0" shapeId="0">
      <text>
        <r>
          <rPr>
            <sz val="11"/>
            <rFont val="Calibri"/>
            <family val="2"/>
            <charset val="238"/>
          </rPr>
          <t>SZV_B:EUUtem1</t>
        </r>
      </text>
    </comment>
    <comment ref="AA55" authorId="0" shapeId="0">
      <text>
        <r>
          <rPr>
            <sz val="11"/>
            <rFont val="Calibri"/>
            <family val="2"/>
            <charset val="238"/>
          </rPr>
          <t>SZV_B:EgyebUtem1</t>
        </r>
      </text>
    </comment>
    <comment ref="AB55" authorId="0" shapeId="0">
      <text>
        <r>
          <rPr>
            <sz val="11"/>
            <rFont val="Calibri"/>
            <family val="2"/>
            <charset val="238"/>
          </rPr>
          <t>SZV_B:HitelKotvenyUtem1</t>
        </r>
      </text>
    </comment>
    <comment ref="AC55" authorId="0" shapeId="0">
      <text>
        <r>
          <rPr>
            <sz val="11"/>
            <rFont val="Calibri"/>
            <family val="2"/>
            <charset val="238"/>
          </rPr>
          <t>SZV_B:OsszesenUtem1</t>
        </r>
      </text>
    </comment>
    <comment ref="AF55" authorId="0" shapeId="0">
      <text>
        <r>
          <rPr>
            <sz val="11"/>
            <rFont val="Calibri"/>
            <family val="2"/>
            <charset val="238"/>
          </rPr>
          <t>SZV_B:HDUtem2</t>
        </r>
      </text>
    </comment>
    <comment ref="AG55" authorId="0" shapeId="0">
      <text>
        <r>
          <rPr>
            <sz val="11"/>
            <rFont val="Calibri"/>
            <family val="2"/>
            <charset val="238"/>
          </rPr>
          <t>SZV_B:ECSUtem2</t>
        </r>
      </text>
    </comment>
    <comment ref="AH55" authorId="0" shapeId="0">
      <text>
        <r>
          <rPr>
            <sz val="11"/>
            <rFont val="Calibri"/>
            <family val="2"/>
            <charset val="238"/>
          </rPr>
          <t>SZV_B:KFHUtem2</t>
        </r>
      </text>
    </comment>
    <comment ref="AI55" authorId="0" shapeId="0">
      <text>
        <r>
          <rPr>
            <sz val="11"/>
            <rFont val="Calibri"/>
            <family val="2"/>
            <charset val="238"/>
          </rPr>
          <t>SZV_B:Egyeb_SajatUtem2</t>
        </r>
      </text>
    </comment>
    <comment ref="AJ55" authorId="0" shapeId="0">
      <text>
        <r>
          <rPr>
            <sz val="11"/>
            <rFont val="Calibri"/>
            <family val="2"/>
            <charset val="238"/>
          </rPr>
          <t>SZV_B:DijUtem2</t>
        </r>
      </text>
    </comment>
    <comment ref="AK55" authorId="0" shapeId="0">
      <text>
        <r>
          <rPr>
            <sz val="11"/>
            <rFont val="Calibri"/>
            <family val="2"/>
            <charset val="238"/>
          </rPr>
          <t>SZV_B:EM_Melleklet1_Utem2</t>
        </r>
      </text>
    </comment>
    <comment ref="AL55" authorId="0" shapeId="0">
      <text>
        <r>
          <rPr>
            <sz val="11"/>
            <rFont val="Calibri"/>
            <family val="2"/>
            <charset val="238"/>
          </rPr>
          <t>SZV_B:EgyebAllamiUtem2</t>
        </r>
      </text>
    </comment>
    <comment ref="AM55" authorId="0" shapeId="0">
      <text>
        <r>
          <rPr>
            <sz val="11"/>
            <rFont val="Calibri"/>
            <family val="2"/>
            <charset val="238"/>
          </rPr>
          <t>SZV_B:OnkormanyzatiUtem2</t>
        </r>
      </text>
    </comment>
    <comment ref="AN55" authorId="0" shapeId="0">
      <text>
        <r>
          <rPr>
            <sz val="11"/>
            <rFont val="Calibri"/>
            <family val="2"/>
            <charset val="238"/>
          </rPr>
          <t>SZV_B:EUUtem2</t>
        </r>
      </text>
    </comment>
    <comment ref="AO55" authorId="0" shapeId="0">
      <text>
        <r>
          <rPr>
            <sz val="11"/>
            <rFont val="Calibri"/>
            <family val="2"/>
            <charset val="238"/>
          </rPr>
          <t>SZV_B:EgyebUtem2</t>
        </r>
      </text>
    </comment>
    <comment ref="AP55" authorId="0" shapeId="0">
      <text>
        <r>
          <rPr>
            <sz val="11"/>
            <rFont val="Calibri"/>
            <family val="2"/>
            <charset val="238"/>
          </rPr>
          <t>SZV_B:HitelKotvenyUtem2</t>
        </r>
      </text>
    </comment>
    <comment ref="AQ55" authorId="0" shapeId="0">
      <text>
        <r>
          <rPr>
            <sz val="11"/>
            <rFont val="Calibri"/>
            <family val="2"/>
            <charset val="238"/>
          </rPr>
          <t>SZV_B:OsszesenUtem2</t>
        </r>
      </text>
    </comment>
    <comment ref="AR55" authorId="0" shapeId="0">
      <text>
        <r>
          <rPr>
            <sz val="11"/>
            <rFont val="Calibri"/>
            <family val="2"/>
            <charset val="238"/>
          </rPr>
          <t>SZV_B:ForrashianyUtem2</t>
        </r>
      </text>
    </comment>
    <comment ref="AU55" authorId="0" shapeId="0">
      <text>
        <r>
          <rPr>
            <sz val="11"/>
            <rFont val="Calibri"/>
            <family val="2"/>
            <charset val="238"/>
          </rPr>
          <t>SZV_B:Indokolas</t>
        </r>
      </text>
    </comment>
    <comment ref="AV55" authorId="0" shapeId="0">
      <text>
        <r>
          <rPr>
            <sz val="11"/>
            <rFont val="Calibri"/>
            <family val="2"/>
            <charset val="238"/>
          </rPr>
          <t>SZV_B:Megjegyzes</t>
        </r>
      </text>
    </comment>
    <comment ref="AW55" authorId="0" shapeId="0">
      <text>
        <r>
          <rPr>
            <sz val="11"/>
            <rFont val="Calibri"/>
            <family val="2"/>
            <charset val="238"/>
          </rPr>
          <t>SZV_B:FeladatSorszam</t>
        </r>
      </text>
    </comment>
    <comment ref="AY55" authorId="0" shapeId="0">
      <text>
        <r>
          <rPr>
            <sz val="11"/>
            <rFont val="Calibri"/>
            <family val="2"/>
            <charset val="238"/>
          </rPr>
          <t>SZV_B:ISA</t>
        </r>
      </text>
    </comment>
    <comment ref="B56" authorId="0" shapeId="0">
      <text>
        <r>
          <rPr>
            <sz val="11"/>
            <rFont val="Calibri"/>
            <family val="2"/>
            <charset val="238"/>
          </rPr>
          <t>SZV_B:FontossagiSorrent</t>
        </r>
      </text>
    </comment>
    <comment ref="C56" authorId="0" shapeId="0">
      <text>
        <r>
          <rPr>
            <sz val="11"/>
            <rFont val="Calibri"/>
            <family val="2"/>
            <charset val="238"/>
          </rPr>
          <t>SZV_B:FeladatKategoria</t>
        </r>
      </text>
    </comment>
    <comment ref="D56" authorId="0" shapeId="0">
      <text>
        <r>
          <rPr>
            <sz val="11"/>
            <rFont val="Calibri"/>
            <family val="2"/>
            <charset val="238"/>
          </rPr>
          <t>SZV_B:FeladatMegnevezes</t>
        </r>
      </text>
    </comment>
    <comment ref="E56" authorId="0" shapeId="0">
      <text>
        <r>
          <rPr>
            <sz val="11"/>
            <rFont val="Calibri"/>
            <family val="2"/>
            <charset val="238"/>
          </rPr>
          <t>SZV_B:ElviEngedelySzam</t>
        </r>
      </text>
    </comment>
    <comment ref="F56" authorId="0" shapeId="0">
      <text>
        <r>
          <rPr>
            <sz val="11"/>
            <rFont val="Calibri"/>
            <family val="2"/>
            <charset val="238"/>
          </rPr>
          <t>SZV_B:VKR_Kod</t>
        </r>
      </text>
    </comment>
    <comment ref="G56" authorId="0" shapeId="0">
      <text>
        <r>
          <rPr>
            <sz val="11"/>
            <rFont val="Calibri"/>
            <family val="2"/>
            <charset val="238"/>
          </rPr>
          <t>SZV_B:VKR_Nev</t>
        </r>
      </text>
    </comment>
    <comment ref="H56" authorId="0" shapeId="0">
      <text>
        <r>
          <rPr>
            <sz val="11"/>
            <rFont val="Calibri"/>
            <family val="2"/>
            <charset val="238"/>
          </rPr>
          <t>SZV_B:FeladatAzonosito</t>
        </r>
      </text>
    </comment>
    <comment ref="I56" authorId="0" shapeId="0">
      <text>
        <r>
          <rPr>
            <sz val="11"/>
            <rFont val="Calibri"/>
            <family val="2"/>
            <charset val="238"/>
          </rPr>
          <t>SZV_B:EllatasiTerulet</t>
        </r>
      </text>
    </comment>
    <comment ref="J56" authorId="0" shapeId="0">
      <text>
        <r>
          <rPr>
            <sz val="11"/>
            <rFont val="Calibri"/>
            <family val="2"/>
            <charset val="238"/>
          </rPr>
          <t>SZV_B:EllatasertFelelos</t>
        </r>
      </text>
    </comment>
    <comment ref="K56" authorId="0" shapeId="0">
      <text>
        <r>
          <rPr>
            <sz val="11"/>
            <rFont val="Calibri"/>
            <family val="2"/>
            <charset val="238"/>
          </rPr>
          <t>SZV_B:TervezettNettoKoltseg</t>
        </r>
      </text>
    </comment>
    <comment ref="L56" authorId="0" shapeId="0">
      <text>
        <r>
          <rPr>
            <sz val="11"/>
            <rFont val="Calibri"/>
            <family val="2"/>
            <charset val="238"/>
          </rPr>
          <t>SZV_B:IdotartamKezdes</t>
        </r>
      </text>
    </comment>
    <comment ref="M56" authorId="0" shapeId="0">
      <text>
        <r>
          <rPr>
            <sz val="11"/>
            <rFont val="Calibri"/>
            <family val="2"/>
            <charset val="238"/>
          </rPr>
          <t>SZV_B:IdotartamBefejezes</t>
        </r>
      </text>
    </comment>
    <comment ref="N56" authorId="0" shapeId="0">
      <text>
        <r>
          <rPr>
            <sz val="11"/>
            <rFont val="Calibri"/>
            <family val="2"/>
            <charset val="238"/>
          </rPr>
          <t>SZV_B:NettoKoltsegUtem1</t>
        </r>
      </text>
    </comment>
    <comment ref="O56" authorId="0" shapeId="0">
      <text>
        <r>
          <rPr>
            <sz val="11"/>
            <rFont val="Calibri"/>
            <family val="2"/>
            <charset val="238"/>
          </rPr>
          <t>SZV_B:NettoKoltsegUtem2</t>
        </r>
      </text>
    </comment>
    <comment ref="P56" authorId="0" shapeId="0">
      <text>
        <r>
          <rPr>
            <sz val="11"/>
            <rFont val="Calibri"/>
            <family val="2"/>
            <charset val="238"/>
          </rPr>
          <t>SZV_B:EM_Melleklet2_KTG</t>
        </r>
      </text>
    </comment>
    <comment ref="R56" authorId="0" shapeId="0">
      <text>
        <r>
          <rPr>
            <sz val="11"/>
            <rFont val="Calibri"/>
            <family val="2"/>
            <charset val="238"/>
          </rPr>
          <t>SZV_B:HDUtem1</t>
        </r>
      </text>
    </comment>
    <comment ref="S56" authorId="0" shapeId="0">
      <text>
        <r>
          <rPr>
            <sz val="11"/>
            <rFont val="Calibri"/>
            <family val="2"/>
            <charset val="238"/>
          </rPr>
          <t>SZV_B:ECSUtem1</t>
        </r>
      </text>
    </comment>
    <comment ref="T56" authorId="0" shapeId="0">
      <text>
        <r>
          <rPr>
            <sz val="11"/>
            <rFont val="Calibri"/>
            <family val="2"/>
            <charset val="238"/>
          </rPr>
          <t>SZV_B:KFHUtem1</t>
        </r>
      </text>
    </comment>
    <comment ref="U56" authorId="0" shapeId="0">
      <text>
        <r>
          <rPr>
            <sz val="11"/>
            <rFont val="Calibri"/>
            <family val="2"/>
            <charset val="238"/>
          </rPr>
          <t>SZV_B:Egyeb_SajatUtem1</t>
        </r>
      </text>
    </comment>
    <comment ref="V56" authorId="0" shapeId="0">
      <text>
        <r>
          <rPr>
            <sz val="11"/>
            <rFont val="Calibri"/>
            <family val="2"/>
            <charset val="238"/>
          </rPr>
          <t>SZV_B:DijUtem1</t>
        </r>
      </text>
    </comment>
    <comment ref="W56" authorId="0" shapeId="0">
      <text>
        <r>
          <rPr>
            <sz val="11"/>
            <rFont val="Calibri"/>
            <family val="2"/>
            <charset val="238"/>
          </rPr>
          <t>SZV_B:EM_Melleklet1_Utem1</t>
        </r>
      </text>
    </comment>
    <comment ref="X56" authorId="0" shapeId="0">
      <text>
        <r>
          <rPr>
            <sz val="11"/>
            <rFont val="Calibri"/>
            <family val="2"/>
            <charset val="238"/>
          </rPr>
          <t>SZV_B:EgyebAllamiUtem1</t>
        </r>
      </text>
    </comment>
    <comment ref="Y56" authorId="0" shapeId="0">
      <text>
        <r>
          <rPr>
            <sz val="11"/>
            <rFont val="Calibri"/>
            <family val="2"/>
            <charset val="238"/>
          </rPr>
          <t>SZV_B:OnkormanyzatiUtem1</t>
        </r>
      </text>
    </comment>
    <comment ref="Z56" authorId="0" shapeId="0">
      <text>
        <r>
          <rPr>
            <sz val="11"/>
            <rFont val="Calibri"/>
            <family val="2"/>
            <charset val="238"/>
          </rPr>
          <t>SZV_B:EUUtem1</t>
        </r>
      </text>
    </comment>
    <comment ref="AA56" authorId="0" shapeId="0">
      <text>
        <r>
          <rPr>
            <sz val="11"/>
            <rFont val="Calibri"/>
            <family val="2"/>
            <charset val="238"/>
          </rPr>
          <t>SZV_B:EgyebUtem1</t>
        </r>
      </text>
    </comment>
    <comment ref="AB56" authorId="0" shapeId="0">
      <text>
        <r>
          <rPr>
            <sz val="11"/>
            <rFont val="Calibri"/>
            <family val="2"/>
            <charset val="238"/>
          </rPr>
          <t>SZV_B:HitelKotvenyUtem1</t>
        </r>
      </text>
    </comment>
    <comment ref="AC56" authorId="0" shapeId="0">
      <text>
        <r>
          <rPr>
            <sz val="11"/>
            <rFont val="Calibri"/>
            <family val="2"/>
            <charset val="238"/>
          </rPr>
          <t>SZV_B:OsszesenUtem1</t>
        </r>
      </text>
    </comment>
    <comment ref="AF56" authorId="0" shapeId="0">
      <text>
        <r>
          <rPr>
            <sz val="11"/>
            <rFont val="Calibri"/>
            <family val="2"/>
            <charset val="238"/>
          </rPr>
          <t>SZV_B:HDUtem2</t>
        </r>
      </text>
    </comment>
    <comment ref="AG56" authorId="0" shapeId="0">
      <text>
        <r>
          <rPr>
            <sz val="11"/>
            <rFont val="Calibri"/>
            <family val="2"/>
            <charset val="238"/>
          </rPr>
          <t>SZV_B:ECSUtem2</t>
        </r>
      </text>
    </comment>
    <comment ref="AH56" authorId="0" shapeId="0">
      <text>
        <r>
          <rPr>
            <sz val="11"/>
            <rFont val="Calibri"/>
            <family val="2"/>
            <charset val="238"/>
          </rPr>
          <t>SZV_B:KFHUtem2</t>
        </r>
      </text>
    </comment>
    <comment ref="AI56" authorId="0" shapeId="0">
      <text>
        <r>
          <rPr>
            <sz val="11"/>
            <rFont val="Calibri"/>
            <family val="2"/>
            <charset val="238"/>
          </rPr>
          <t>SZV_B:Egyeb_SajatUtem2</t>
        </r>
      </text>
    </comment>
    <comment ref="AJ56" authorId="0" shapeId="0">
      <text>
        <r>
          <rPr>
            <sz val="11"/>
            <rFont val="Calibri"/>
            <family val="2"/>
            <charset val="238"/>
          </rPr>
          <t>SZV_B:DijUtem2</t>
        </r>
      </text>
    </comment>
    <comment ref="AK56" authorId="0" shapeId="0">
      <text>
        <r>
          <rPr>
            <sz val="11"/>
            <rFont val="Calibri"/>
            <family val="2"/>
            <charset val="238"/>
          </rPr>
          <t>SZV_B:EM_Melleklet1_Utem2</t>
        </r>
      </text>
    </comment>
    <comment ref="AL56" authorId="0" shapeId="0">
      <text>
        <r>
          <rPr>
            <sz val="11"/>
            <rFont val="Calibri"/>
            <family val="2"/>
            <charset val="238"/>
          </rPr>
          <t>SZV_B:EgyebAllamiUtem2</t>
        </r>
      </text>
    </comment>
    <comment ref="AM56" authorId="0" shapeId="0">
      <text>
        <r>
          <rPr>
            <sz val="11"/>
            <rFont val="Calibri"/>
            <family val="2"/>
            <charset val="238"/>
          </rPr>
          <t>SZV_B:OnkormanyzatiUtem2</t>
        </r>
      </text>
    </comment>
    <comment ref="AN56" authorId="0" shapeId="0">
      <text>
        <r>
          <rPr>
            <sz val="11"/>
            <rFont val="Calibri"/>
            <family val="2"/>
            <charset val="238"/>
          </rPr>
          <t>SZV_B:EUUtem2</t>
        </r>
      </text>
    </comment>
    <comment ref="AO56" authorId="0" shapeId="0">
      <text>
        <r>
          <rPr>
            <sz val="11"/>
            <rFont val="Calibri"/>
            <family val="2"/>
            <charset val="238"/>
          </rPr>
          <t>SZV_B:EgyebUtem2</t>
        </r>
      </text>
    </comment>
    <comment ref="AP56" authorId="0" shapeId="0">
      <text>
        <r>
          <rPr>
            <sz val="11"/>
            <rFont val="Calibri"/>
            <family val="2"/>
            <charset val="238"/>
          </rPr>
          <t>SZV_B:HitelKotvenyUtem2</t>
        </r>
      </text>
    </comment>
    <comment ref="AQ56" authorId="0" shapeId="0">
      <text>
        <r>
          <rPr>
            <sz val="11"/>
            <rFont val="Calibri"/>
            <family val="2"/>
            <charset val="238"/>
          </rPr>
          <t>SZV_B:OsszesenUtem2</t>
        </r>
      </text>
    </comment>
    <comment ref="AR56" authorId="0" shapeId="0">
      <text>
        <r>
          <rPr>
            <sz val="11"/>
            <rFont val="Calibri"/>
            <family val="2"/>
            <charset val="238"/>
          </rPr>
          <t>SZV_B:ForrashianyUtem2</t>
        </r>
      </text>
    </comment>
    <comment ref="AU56" authorId="0" shapeId="0">
      <text>
        <r>
          <rPr>
            <sz val="11"/>
            <rFont val="Calibri"/>
            <family val="2"/>
            <charset val="238"/>
          </rPr>
          <t>SZV_B:Indokolas</t>
        </r>
      </text>
    </comment>
    <comment ref="AV56" authorId="0" shapeId="0">
      <text>
        <r>
          <rPr>
            <sz val="11"/>
            <rFont val="Calibri"/>
            <family val="2"/>
            <charset val="238"/>
          </rPr>
          <t>SZV_B:Megjegyzes</t>
        </r>
      </text>
    </comment>
    <comment ref="AW56" authorId="0" shapeId="0">
      <text>
        <r>
          <rPr>
            <sz val="11"/>
            <rFont val="Calibri"/>
            <family val="2"/>
            <charset val="238"/>
          </rPr>
          <t>SZV_B:FeladatSorszam</t>
        </r>
      </text>
    </comment>
    <comment ref="AY56" authorId="0" shapeId="0">
      <text>
        <r>
          <rPr>
            <sz val="11"/>
            <rFont val="Calibri"/>
            <family val="2"/>
            <charset val="238"/>
          </rPr>
          <t>SZV_B:ISA</t>
        </r>
      </text>
    </comment>
    <comment ref="B58" authorId="0" shapeId="0">
      <text>
        <r>
          <rPr>
            <sz val="11"/>
            <rFont val="Calibri"/>
            <family val="2"/>
            <charset val="238"/>
          </rPr>
          <t>SZV_B:FontossagiSorrent</t>
        </r>
      </text>
    </comment>
    <comment ref="C58" authorId="0" shapeId="0">
      <text>
        <r>
          <rPr>
            <sz val="11"/>
            <rFont val="Calibri"/>
            <family val="2"/>
            <charset val="238"/>
          </rPr>
          <t>SZV_B:FeladatKategoria</t>
        </r>
      </text>
    </comment>
    <comment ref="D58" authorId="0" shapeId="0">
      <text>
        <r>
          <rPr>
            <sz val="11"/>
            <rFont val="Calibri"/>
            <family val="2"/>
            <charset val="238"/>
          </rPr>
          <t>SZV_B:FeladatMegnevezes</t>
        </r>
      </text>
    </comment>
    <comment ref="E58" authorId="0" shapeId="0">
      <text>
        <r>
          <rPr>
            <sz val="11"/>
            <rFont val="Calibri"/>
            <family val="2"/>
            <charset val="238"/>
          </rPr>
          <t>SZV_B:ElviEngedelySzam</t>
        </r>
      </text>
    </comment>
    <comment ref="F58" authorId="0" shapeId="0">
      <text>
        <r>
          <rPr>
            <sz val="11"/>
            <rFont val="Calibri"/>
            <family val="2"/>
            <charset val="238"/>
          </rPr>
          <t>SZV_B:VKR_Kod</t>
        </r>
      </text>
    </comment>
    <comment ref="G58" authorId="0" shapeId="0">
      <text>
        <r>
          <rPr>
            <sz val="11"/>
            <rFont val="Calibri"/>
            <family val="2"/>
            <charset val="238"/>
          </rPr>
          <t>SZV_B:VKR_Nev</t>
        </r>
      </text>
    </comment>
    <comment ref="H58" authorId="0" shapeId="0">
      <text>
        <r>
          <rPr>
            <sz val="11"/>
            <rFont val="Calibri"/>
            <family val="2"/>
            <charset val="238"/>
          </rPr>
          <t>SZV_B:FeladatAzonosito</t>
        </r>
      </text>
    </comment>
    <comment ref="I58" authorId="0" shapeId="0">
      <text>
        <r>
          <rPr>
            <sz val="11"/>
            <rFont val="Calibri"/>
            <family val="2"/>
            <charset val="238"/>
          </rPr>
          <t>SZV_B:EllatasiTerulet</t>
        </r>
      </text>
    </comment>
    <comment ref="J58" authorId="0" shapeId="0">
      <text>
        <r>
          <rPr>
            <sz val="11"/>
            <rFont val="Calibri"/>
            <family val="2"/>
            <charset val="238"/>
          </rPr>
          <t>SZV_B:EllatasertFelelos</t>
        </r>
      </text>
    </comment>
    <comment ref="K58" authorId="0" shapeId="0">
      <text>
        <r>
          <rPr>
            <sz val="11"/>
            <rFont val="Calibri"/>
            <family val="2"/>
            <charset val="238"/>
          </rPr>
          <t>SZV_B:TervezettNettoKoltseg</t>
        </r>
      </text>
    </comment>
    <comment ref="L58" authorId="0" shapeId="0">
      <text>
        <r>
          <rPr>
            <sz val="11"/>
            <rFont val="Calibri"/>
            <family val="2"/>
            <charset val="238"/>
          </rPr>
          <t>SZV_B:IdotartamKezdes</t>
        </r>
      </text>
    </comment>
    <comment ref="M58" authorId="0" shapeId="0">
      <text>
        <r>
          <rPr>
            <sz val="11"/>
            <rFont val="Calibri"/>
            <family val="2"/>
            <charset val="238"/>
          </rPr>
          <t>SZV_B:IdotartamBefejezes</t>
        </r>
      </text>
    </comment>
    <comment ref="N58" authorId="0" shapeId="0">
      <text>
        <r>
          <rPr>
            <sz val="11"/>
            <rFont val="Calibri"/>
            <family val="2"/>
            <charset val="238"/>
          </rPr>
          <t>SZV_B:NettoKoltsegUtem1</t>
        </r>
      </text>
    </comment>
    <comment ref="O58" authorId="0" shapeId="0">
      <text>
        <r>
          <rPr>
            <sz val="11"/>
            <rFont val="Calibri"/>
            <family val="2"/>
            <charset val="238"/>
          </rPr>
          <t>SZV_B:NettoKoltsegUtem2</t>
        </r>
      </text>
    </comment>
    <comment ref="P58" authorId="0" shapeId="0">
      <text>
        <r>
          <rPr>
            <sz val="11"/>
            <rFont val="Calibri"/>
            <family val="2"/>
            <charset val="238"/>
          </rPr>
          <t>SZV_B:EM_Melleklet2_KTG</t>
        </r>
      </text>
    </comment>
    <comment ref="R58" authorId="0" shapeId="0">
      <text>
        <r>
          <rPr>
            <sz val="11"/>
            <rFont val="Calibri"/>
            <family val="2"/>
            <charset val="238"/>
          </rPr>
          <t>SZV_B:HDUtem1</t>
        </r>
      </text>
    </comment>
    <comment ref="S58" authorId="0" shapeId="0">
      <text>
        <r>
          <rPr>
            <sz val="11"/>
            <rFont val="Calibri"/>
            <family val="2"/>
            <charset val="238"/>
          </rPr>
          <t>SZV_B:ECSUtem1</t>
        </r>
      </text>
    </comment>
    <comment ref="T58" authorId="0" shapeId="0">
      <text>
        <r>
          <rPr>
            <sz val="11"/>
            <rFont val="Calibri"/>
            <family val="2"/>
            <charset val="238"/>
          </rPr>
          <t>SZV_B:KFHUtem1</t>
        </r>
      </text>
    </comment>
    <comment ref="U58" authorId="0" shapeId="0">
      <text>
        <r>
          <rPr>
            <sz val="11"/>
            <rFont val="Calibri"/>
            <family val="2"/>
            <charset val="238"/>
          </rPr>
          <t>SZV_B:Egyeb_SajatUtem1</t>
        </r>
      </text>
    </comment>
    <comment ref="V58" authorId="0" shapeId="0">
      <text>
        <r>
          <rPr>
            <sz val="11"/>
            <rFont val="Calibri"/>
            <family val="2"/>
            <charset val="238"/>
          </rPr>
          <t>SZV_B:DijUtem1</t>
        </r>
      </text>
    </comment>
    <comment ref="W58" authorId="0" shapeId="0">
      <text>
        <r>
          <rPr>
            <sz val="11"/>
            <rFont val="Calibri"/>
            <family val="2"/>
            <charset val="238"/>
          </rPr>
          <t>SZV_B:EM_Melleklet1_Utem1</t>
        </r>
      </text>
    </comment>
    <comment ref="X58" authorId="0" shapeId="0">
      <text>
        <r>
          <rPr>
            <sz val="11"/>
            <rFont val="Calibri"/>
            <family val="2"/>
            <charset val="238"/>
          </rPr>
          <t>SZV_B:EgyebAllamiUtem1</t>
        </r>
      </text>
    </comment>
    <comment ref="Y58" authorId="0" shapeId="0">
      <text>
        <r>
          <rPr>
            <sz val="11"/>
            <rFont val="Calibri"/>
            <family val="2"/>
            <charset val="238"/>
          </rPr>
          <t>SZV_B:OnkormanyzatiUtem1</t>
        </r>
      </text>
    </comment>
    <comment ref="Z58" authorId="0" shapeId="0">
      <text>
        <r>
          <rPr>
            <sz val="11"/>
            <rFont val="Calibri"/>
            <family val="2"/>
            <charset val="238"/>
          </rPr>
          <t>SZV_B:EUUtem1</t>
        </r>
      </text>
    </comment>
    <comment ref="AA58" authorId="0" shapeId="0">
      <text>
        <r>
          <rPr>
            <sz val="11"/>
            <rFont val="Calibri"/>
            <family val="2"/>
            <charset val="238"/>
          </rPr>
          <t>SZV_B:EgyebUtem1</t>
        </r>
      </text>
    </comment>
    <comment ref="AB58" authorId="0" shapeId="0">
      <text>
        <r>
          <rPr>
            <sz val="11"/>
            <rFont val="Calibri"/>
            <family val="2"/>
            <charset val="238"/>
          </rPr>
          <t>SZV_B:HitelKotvenyUtem1</t>
        </r>
      </text>
    </comment>
    <comment ref="AC58" authorId="0" shapeId="0">
      <text>
        <r>
          <rPr>
            <sz val="11"/>
            <rFont val="Calibri"/>
            <family val="2"/>
            <charset val="238"/>
          </rPr>
          <t>SZV_B:OsszesenUtem1</t>
        </r>
      </text>
    </comment>
    <comment ref="AF58" authorId="0" shapeId="0">
      <text>
        <r>
          <rPr>
            <sz val="11"/>
            <rFont val="Calibri"/>
            <family val="2"/>
            <charset val="238"/>
          </rPr>
          <t>SZV_B:HDUtem2</t>
        </r>
      </text>
    </comment>
    <comment ref="AG58" authorId="0" shapeId="0">
      <text>
        <r>
          <rPr>
            <sz val="11"/>
            <rFont val="Calibri"/>
            <family val="2"/>
            <charset val="238"/>
          </rPr>
          <t>SZV_B:ECSUtem2</t>
        </r>
      </text>
    </comment>
    <comment ref="AH58" authorId="0" shapeId="0">
      <text>
        <r>
          <rPr>
            <sz val="11"/>
            <rFont val="Calibri"/>
            <family val="2"/>
            <charset val="238"/>
          </rPr>
          <t>SZV_B:KFHUtem2</t>
        </r>
      </text>
    </comment>
    <comment ref="AI58" authorId="0" shapeId="0">
      <text>
        <r>
          <rPr>
            <sz val="11"/>
            <rFont val="Calibri"/>
            <family val="2"/>
            <charset val="238"/>
          </rPr>
          <t>SZV_B:Egyeb_SajatUtem2</t>
        </r>
      </text>
    </comment>
    <comment ref="AJ58" authorId="0" shapeId="0">
      <text>
        <r>
          <rPr>
            <sz val="11"/>
            <rFont val="Calibri"/>
            <family val="2"/>
            <charset val="238"/>
          </rPr>
          <t>SZV_B:DijUtem2</t>
        </r>
      </text>
    </comment>
    <comment ref="AK58" authorId="0" shapeId="0">
      <text>
        <r>
          <rPr>
            <sz val="11"/>
            <rFont val="Calibri"/>
            <family val="2"/>
            <charset val="238"/>
          </rPr>
          <t>SZV_B:EM_Melleklet1_Utem2</t>
        </r>
      </text>
    </comment>
    <comment ref="AL58" authorId="0" shapeId="0">
      <text>
        <r>
          <rPr>
            <sz val="11"/>
            <rFont val="Calibri"/>
            <family val="2"/>
            <charset val="238"/>
          </rPr>
          <t>SZV_B:EgyebAllamiUtem2</t>
        </r>
      </text>
    </comment>
    <comment ref="AM58" authorId="0" shapeId="0">
      <text>
        <r>
          <rPr>
            <sz val="11"/>
            <rFont val="Calibri"/>
            <family val="2"/>
            <charset val="238"/>
          </rPr>
          <t>SZV_B:OnkormanyzatiUtem2</t>
        </r>
      </text>
    </comment>
    <comment ref="AN58" authorId="0" shapeId="0">
      <text>
        <r>
          <rPr>
            <sz val="11"/>
            <rFont val="Calibri"/>
            <family val="2"/>
            <charset val="238"/>
          </rPr>
          <t>SZV_B:EUUtem2</t>
        </r>
      </text>
    </comment>
    <comment ref="AO58" authorId="0" shapeId="0">
      <text>
        <r>
          <rPr>
            <sz val="11"/>
            <rFont val="Calibri"/>
            <family val="2"/>
            <charset val="238"/>
          </rPr>
          <t>SZV_B:EgyebUtem2</t>
        </r>
      </text>
    </comment>
    <comment ref="AP58" authorId="0" shapeId="0">
      <text>
        <r>
          <rPr>
            <sz val="11"/>
            <rFont val="Calibri"/>
            <family val="2"/>
            <charset val="238"/>
          </rPr>
          <t>SZV_B:HitelKotvenyUtem2</t>
        </r>
      </text>
    </comment>
    <comment ref="AQ58" authorId="0" shapeId="0">
      <text>
        <r>
          <rPr>
            <sz val="11"/>
            <rFont val="Calibri"/>
            <family val="2"/>
            <charset val="238"/>
          </rPr>
          <t>SZV_B:OsszesenUtem2</t>
        </r>
      </text>
    </comment>
    <comment ref="AR58" authorId="0" shapeId="0">
      <text>
        <r>
          <rPr>
            <sz val="11"/>
            <rFont val="Calibri"/>
            <family val="2"/>
            <charset val="238"/>
          </rPr>
          <t>SZV_B:ForrashianyUtem2</t>
        </r>
      </text>
    </comment>
    <comment ref="AU58" authorId="0" shapeId="0">
      <text>
        <r>
          <rPr>
            <sz val="11"/>
            <rFont val="Calibri"/>
            <family val="2"/>
            <charset val="238"/>
          </rPr>
          <t>SZV_B:Indokolas</t>
        </r>
      </text>
    </comment>
    <comment ref="AV58" authorId="0" shapeId="0">
      <text>
        <r>
          <rPr>
            <sz val="11"/>
            <rFont val="Calibri"/>
            <family val="2"/>
            <charset val="238"/>
          </rPr>
          <t>SZV_B:Megjegyzes</t>
        </r>
      </text>
    </comment>
    <comment ref="AW58" authorId="0" shapeId="0">
      <text>
        <r>
          <rPr>
            <sz val="11"/>
            <rFont val="Calibri"/>
            <family val="2"/>
            <charset val="238"/>
          </rPr>
          <t>SZV_B:FeladatSorszam</t>
        </r>
      </text>
    </comment>
    <comment ref="AY58" authorId="0" shapeId="0">
      <text>
        <r>
          <rPr>
            <sz val="11"/>
            <rFont val="Calibri"/>
            <family val="2"/>
            <charset val="238"/>
          </rPr>
          <t>SZV_B:ISA</t>
        </r>
      </text>
    </comment>
    <comment ref="B59" authorId="0" shapeId="0">
      <text>
        <r>
          <rPr>
            <sz val="11"/>
            <rFont val="Calibri"/>
            <family val="2"/>
            <charset val="238"/>
          </rPr>
          <t>SZV_B:FontossagiSorrent</t>
        </r>
      </text>
    </comment>
    <comment ref="C59" authorId="0" shapeId="0">
      <text>
        <r>
          <rPr>
            <sz val="11"/>
            <rFont val="Calibri"/>
            <family val="2"/>
            <charset val="238"/>
          </rPr>
          <t>SZV_B:FeladatKategoria</t>
        </r>
      </text>
    </comment>
    <comment ref="D59" authorId="0" shapeId="0">
      <text>
        <r>
          <rPr>
            <sz val="11"/>
            <rFont val="Calibri"/>
            <family val="2"/>
            <charset val="238"/>
          </rPr>
          <t>SZV_B:FeladatMegnevezes</t>
        </r>
      </text>
    </comment>
    <comment ref="E59" authorId="0" shapeId="0">
      <text>
        <r>
          <rPr>
            <sz val="11"/>
            <rFont val="Calibri"/>
            <family val="2"/>
            <charset val="238"/>
          </rPr>
          <t>SZV_B:ElviEngedelySzam</t>
        </r>
      </text>
    </comment>
    <comment ref="F59" authorId="0" shapeId="0">
      <text>
        <r>
          <rPr>
            <sz val="11"/>
            <rFont val="Calibri"/>
            <family val="2"/>
            <charset val="238"/>
          </rPr>
          <t>SZV_B:VKR_Kod</t>
        </r>
      </text>
    </comment>
    <comment ref="G59" authorId="0" shapeId="0">
      <text>
        <r>
          <rPr>
            <sz val="11"/>
            <rFont val="Calibri"/>
            <family val="2"/>
            <charset val="238"/>
          </rPr>
          <t>SZV_B:VKR_Nev</t>
        </r>
      </text>
    </comment>
    <comment ref="H59" authorId="0" shapeId="0">
      <text>
        <r>
          <rPr>
            <sz val="11"/>
            <rFont val="Calibri"/>
            <family val="2"/>
            <charset val="238"/>
          </rPr>
          <t>SZV_B:FeladatAzonosito</t>
        </r>
      </text>
    </comment>
    <comment ref="I59" authorId="0" shapeId="0">
      <text>
        <r>
          <rPr>
            <sz val="11"/>
            <rFont val="Calibri"/>
            <family val="2"/>
            <charset val="238"/>
          </rPr>
          <t>SZV_B:EllatasiTerulet</t>
        </r>
      </text>
    </comment>
    <comment ref="J59" authorId="0" shapeId="0">
      <text>
        <r>
          <rPr>
            <sz val="11"/>
            <rFont val="Calibri"/>
            <family val="2"/>
            <charset val="238"/>
          </rPr>
          <t>SZV_B:EllatasertFelelos</t>
        </r>
      </text>
    </comment>
    <comment ref="K59" authorId="0" shapeId="0">
      <text>
        <r>
          <rPr>
            <sz val="11"/>
            <rFont val="Calibri"/>
            <family val="2"/>
            <charset val="238"/>
          </rPr>
          <t>SZV_B:TervezettNettoKoltseg</t>
        </r>
      </text>
    </comment>
    <comment ref="L59" authorId="0" shapeId="0">
      <text>
        <r>
          <rPr>
            <sz val="11"/>
            <rFont val="Calibri"/>
            <family val="2"/>
            <charset val="238"/>
          </rPr>
          <t>SZV_B:IdotartamKezdes</t>
        </r>
      </text>
    </comment>
    <comment ref="M59" authorId="0" shapeId="0">
      <text>
        <r>
          <rPr>
            <sz val="11"/>
            <rFont val="Calibri"/>
            <family val="2"/>
            <charset val="238"/>
          </rPr>
          <t>SZV_B:IdotartamBefejezes</t>
        </r>
      </text>
    </comment>
    <comment ref="N59" authorId="0" shapeId="0">
      <text>
        <r>
          <rPr>
            <sz val="11"/>
            <rFont val="Calibri"/>
            <family val="2"/>
            <charset val="238"/>
          </rPr>
          <t>SZV_B:NettoKoltsegUtem1</t>
        </r>
      </text>
    </comment>
    <comment ref="O59" authorId="0" shapeId="0">
      <text>
        <r>
          <rPr>
            <sz val="11"/>
            <rFont val="Calibri"/>
            <family val="2"/>
            <charset val="238"/>
          </rPr>
          <t>SZV_B:NettoKoltsegUtem2</t>
        </r>
      </text>
    </comment>
    <comment ref="P59" authorId="0" shapeId="0">
      <text>
        <r>
          <rPr>
            <sz val="11"/>
            <rFont val="Calibri"/>
            <family val="2"/>
            <charset val="238"/>
          </rPr>
          <t>SZV_B:EM_Melleklet2_KTG</t>
        </r>
      </text>
    </comment>
    <comment ref="R59" authorId="0" shapeId="0">
      <text>
        <r>
          <rPr>
            <sz val="11"/>
            <rFont val="Calibri"/>
            <family val="2"/>
            <charset val="238"/>
          </rPr>
          <t>SZV_B:HDUtem1</t>
        </r>
      </text>
    </comment>
    <comment ref="S59" authorId="0" shapeId="0">
      <text>
        <r>
          <rPr>
            <sz val="11"/>
            <rFont val="Calibri"/>
            <family val="2"/>
            <charset val="238"/>
          </rPr>
          <t>SZV_B:ECSUtem1</t>
        </r>
      </text>
    </comment>
    <comment ref="T59" authorId="0" shapeId="0">
      <text>
        <r>
          <rPr>
            <sz val="11"/>
            <rFont val="Calibri"/>
            <family val="2"/>
            <charset val="238"/>
          </rPr>
          <t>SZV_B:KFHUtem1</t>
        </r>
      </text>
    </comment>
    <comment ref="U59" authorId="0" shapeId="0">
      <text>
        <r>
          <rPr>
            <sz val="11"/>
            <rFont val="Calibri"/>
            <family val="2"/>
            <charset val="238"/>
          </rPr>
          <t>SZV_B:Egyeb_SajatUtem1</t>
        </r>
      </text>
    </comment>
    <comment ref="V59" authorId="0" shapeId="0">
      <text>
        <r>
          <rPr>
            <sz val="11"/>
            <rFont val="Calibri"/>
            <family val="2"/>
            <charset val="238"/>
          </rPr>
          <t>SZV_B:DijUtem1</t>
        </r>
      </text>
    </comment>
    <comment ref="W59" authorId="0" shapeId="0">
      <text>
        <r>
          <rPr>
            <sz val="11"/>
            <rFont val="Calibri"/>
            <family val="2"/>
            <charset val="238"/>
          </rPr>
          <t>SZV_B:EM_Melleklet1_Utem1</t>
        </r>
      </text>
    </comment>
    <comment ref="X59" authorId="0" shapeId="0">
      <text>
        <r>
          <rPr>
            <sz val="11"/>
            <rFont val="Calibri"/>
            <family val="2"/>
            <charset val="238"/>
          </rPr>
          <t>SZV_B:EgyebAllamiUtem1</t>
        </r>
      </text>
    </comment>
    <comment ref="Y59" authorId="0" shapeId="0">
      <text>
        <r>
          <rPr>
            <sz val="11"/>
            <rFont val="Calibri"/>
            <family val="2"/>
            <charset val="238"/>
          </rPr>
          <t>SZV_B:OnkormanyzatiUtem1</t>
        </r>
      </text>
    </comment>
    <comment ref="Z59" authorId="0" shapeId="0">
      <text>
        <r>
          <rPr>
            <sz val="11"/>
            <rFont val="Calibri"/>
            <family val="2"/>
            <charset val="238"/>
          </rPr>
          <t>SZV_B:EUUtem1</t>
        </r>
      </text>
    </comment>
    <comment ref="AA59" authorId="0" shapeId="0">
      <text>
        <r>
          <rPr>
            <sz val="11"/>
            <rFont val="Calibri"/>
            <family val="2"/>
            <charset val="238"/>
          </rPr>
          <t>SZV_B:EgyebUtem1</t>
        </r>
      </text>
    </comment>
    <comment ref="AB59" authorId="0" shapeId="0">
      <text>
        <r>
          <rPr>
            <sz val="11"/>
            <rFont val="Calibri"/>
            <family val="2"/>
            <charset val="238"/>
          </rPr>
          <t>SZV_B:HitelKotvenyUtem1</t>
        </r>
      </text>
    </comment>
    <comment ref="AC59" authorId="0" shapeId="0">
      <text>
        <r>
          <rPr>
            <sz val="11"/>
            <rFont val="Calibri"/>
            <family val="2"/>
            <charset val="238"/>
          </rPr>
          <t>SZV_B:OsszesenUtem1</t>
        </r>
      </text>
    </comment>
    <comment ref="AF59" authorId="0" shapeId="0">
      <text>
        <r>
          <rPr>
            <sz val="11"/>
            <rFont val="Calibri"/>
            <family val="2"/>
            <charset val="238"/>
          </rPr>
          <t>SZV_B:HDUtem2</t>
        </r>
      </text>
    </comment>
    <comment ref="AG59" authorId="0" shapeId="0">
      <text>
        <r>
          <rPr>
            <sz val="11"/>
            <rFont val="Calibri"/>
            <family val="2"/>
            <charset val="238"/>
          </rPr>
          <t>SZV_B:ECSUtem2</t>
        </r>
      </text>
    </comment>
    <comment ref="AH59" authorId="0" shapeId="0">
      <text>
        <r>
          <rPr>
            <sz val="11"/>
            <rFont val="Calibri"/>
            <family val="2"/>
            <charset val="238"/>
          </rPr>
          <t>SZV_B:KFHUtem2</t>
        </r>
      </text>
    </comment>
    <comment ref="AI59" authorId="0" shapeId="0">
      <text>
        <r>
          <rPr>
            <sz val="11"/>
            <rFont val="Calibri"/>
            <family val="2"/>
            <charset val="238"/>
          </rPr>
          <t>SZV_B:Egyeb_SajatUtem2</t>
        </r>
      </text>
    </comment>
    <comment ref="AJ59" authorId="0" shapeId="0">
      <text>
        <r>
          <rPr>
            <sz val="11"/>
            <rFont val="Calibri"/>
            <family val="2"/>
            <charset val="238"/>
          </rPr>
          <t>SZV_B:DijUtem2</t>
        </r>
      </text>
    </comment>
    <comment ref="AK59" authorId="0" shapeId="0">
      <text>
        <r>
          <rPr>
            <sz val="11"/>
            <rFont val="Calibri"/>
            <family val="2"/>
            <charset val="238"/>
          </rPr>
          <t>SZV_B:EM_Melleklet1_Utem2</t>
        </r>
      </text>
    </comment>
    <comment ref="AL59" authorId="0" shapeId="0">
      <text>
        <r>
          <rPr>
            <sz val="11"/>
            <rFont val="Calibri"/>
            <family val="2"/>
            <charset val="238"/>
          </rPr>
          <t>SZV_B:EgyebAllamiUtem2</t>
        </r>
      </text>
    </comment>
    <comment ref="AM59" authorId="0" shapeId="0">
      <text>
        <r>
          <rPr>
            <sz val="11"/>
            <rFont val="Calibri"/>
            <family val="2"/>
            <charset val="238"/>
          </rPr>
          <t>SZV_B:OnkormanyzatiUtem2</t>
        </r>
      </text>
    </comment>
    <comment ref="AN59" authorId="0" shapeId="0">
      <text>
        <r>
          <rPr>
            <sz val="11"/>
            <rFont val="Calibri"/>
            <family val="2"/>
            <charset val="238"/>
          </rPr>
          <t>SZV_B:EUUtem2</t>
        </r>
      </text>
    </comment>
    <comment ref="AO59" authorId="0" shapeId="0">
      <text>
        <r>
          <rPr>
            <sz val="11"/>
            <rFont val="Calibri"/>
            <family val="2"/>
            <charset val="238"/>
          </rPr>
          <t>SZV_B:EgyebUtem2</t>
        </r>
      </text>
    </comment>
    <comment ref="AP59" authorId="0" shapeId="0">
      <text>
        <r>
          <rPr>
            <sz val="11"/>
            <rFont val="Calibri"/>
            <family val="2"/>
            <charset val="238"/>
          </rPr>
          <t>SZV_B:HitelKotvenyUtem2</t>
        </r>
      </text>
    </comment>
    <comment ref="AQ59" authorId="0" shapeId="0">
      <text>
        <r>
          <rPr>
            <sz val="11"/>
            <rFont val="Calibri"/>
            <family val="2"/>
            <charset val="238"/>
          </rPr>
          <t>SZV_B:OsszesenUtem2</t>
        </r>
      </text>
    </comment>
    <comment ref="AR59" authorId="0" shapeId="0">
      <text>
        <r>
          <rPr>
            <sz val="11"/>
            <rFont val="Calibri"/>
            <family val="2"/>
            <charset val="238"/>
          </rPr>
          <t>SZV_B:ForrashianyUtem2</t>
        </r>
      </text>
    </comment>
    <comment ref="AU59" authorId="0" shapeId="0">
      <text>
        <r>
          <rPr>
            <sz val="11"/>
            <rFont val="Calibri"/>
            <family val="2"/>
            <charset val="238"/>
          </rPr>
          <t>SZV_B:Indokolas</t>
        </r>
      </text>
    </comment>
    <comment ref="AV59" authorId="0" shapeId="0">
      <text>
        <r>
          <rPr>
            <sz val="11"/>
            <rFont val="Calibri"/>
            <family val="2"/>
            <charset val="238"/>
          </rPr>
          <t>SZV_B:Megjegyzes</t>
        </r>
      </text>
    </comment>
    <comment ref="AW59" authorId="0" shapeId="0">
      <text>
        <r>
          <rPr>
            <sz val="11"/>
            <rFont val="Calibri"/>
            <family val="2"/>
            <charset val="238"/>
          </rPr>
          <t>SZV_B:FeladatSorszam</t>
        </r>
      </text>
    </comment>
    <comment ref="AY59" authorId="0" shapeId="0">
      <text>
        <r>
          <rPr>
            <sz val="11"/>
            <rFont val="Calibri"/>
            <family val="2"/>
            <charset val="238"/>
          </rPr>
          <t>SZV_B:ISA</t>
        </r>
      </text>
    </comment>
    <comment ref="B60" authorId="0" shapeId="0">
      <text>
        <r>
          <rPr>
            <sz val="11"/>
            <rFont val="Calibri"/>
            <family val="2"/>
            <charset val="238"/>
          </rPr>
          <t>SZV_B:FontossagiSorrent</t>
        </r>
      </text>
    </comment>
    <comment ref="C60" authorId="0" shapeId="0">
      <text>
        <r>
          <rPr>
            <sz val="11"/>
            <rFont val="Calibri"/>
            <family val="2"/>
            <charset val="238"/>
          </rPr>
          <t>SZV_B:FeladatKategoria</t>
        </r>
      </text>
    </comment>
    <comment ref="D60" authorId="0" shapeId="0">
      <text>
        <r>
          <rPr>
            <sz val="11"/>
            <rFont val="Calibri"/>
            <family val="2"/>
            <charset val="238"/>
          </rPr>
          <t>SZV_B:FeladatMegnevezes</t>
        </r>
      </text>
    </comment>
    <comment ref="E60" authorId="0" shapeId="0">
      <text>
        <r>
          <rPr>
            <sz val="11"/>
            <rFont val="Calibri"/>
            <family val="2"/>
            <charset val="238"/>
          </rPr>
          <t>SZV_B:ElviEngedelySzam</t>
        </r>
      </text>
    </comment>
    <comment ref="F60" authorId="0" shapeId="0">
      <text>
        <r>
          <rPr>
            <sz val="11"/>
            <rFont val="Calibri"/>
            <family val="2"/>
            <charset val="238"/>
          </rPr>
          <t>SZV_B:VKR_Kod</t>
        </r>
      </text>
    </comment>
    <comment ref="G60" authorId="0" shapeId="0">
      <text>
        <r>
          <rPr>
            <sz val="11"/>
            <rFont val="Calibri"/>
            <family val="2"/>
            <charset val="238"/>
          </rPr>
          <t>SZV_B:VKR_Nev</t>
        </r>
      </text>
    </comment>
    <comment ref="H60" authorId="0" shapeId="0">
      <text>
        <r>
          <rPr>
            <sz val="11"/>
            <rFont val="Calibri"/>
            <family val="2"/>
            <charset val="238"/>
          </rPr>
          <t>SZV_B:FeladatAzonosito</t>
        </r>
      </text>
    </comment>
    <comment ref="I60" authorId="0" shapeId="0">
      <text>
        <r>
          <rPr>
            <sz val="11"/>
            <rFont val="Calibri"/>
            <family val="2"/>
            <charset val="238"/>
          </rPr>
          <t>SZV_B:EllatasiTerulet</t>
        </r>
      </text>
    </comment>
    <comment ref="J60" authorId="0" shapeId="0">
      <text>
        <r>
          <rPr>
            <sz val="11"/>
            <rFont val="Calibri"/>
            <family val="2"/>
            <charset val="238"/>
          </rPr>
          <t>SZV_B:EllatasertFelelos</t>
        </r>
      </text>
    </comment>
    <comment ref="K60" authorId="0" shapeId="0">
      <text>
        <r>
          <rPr>
            <sz val="11"/>
            <rFont val="Calibri"/>
            <family val="2"/>
            <charset val="238"/>
          </rPr>
          <t>SZV_B:TervezettNettoKoltseg</t>
        </r>
      </text>
    </comment>
    <comment ref="L60" authorId="0" shapeId="0">
      <text>
        <r>
          <rPr>
            <sz val="11"/>
            <rFont val="Calibri"/>
            <family val="2"/>
            <charset val="238"/>
          </rPr>
          <t>SZV_B:IdotartamKezdes</t>
        </r>
      </text>
    </comment>
    <comment ref="M60" authorId="0" shapeId="0">
      <text>
        <r>
          <rPr>
            <sz val="11"/>
            <rFont val="Calibri"/>
            <family val="2"/>
            <charset val="238"/>
          </rPr>
          <t>SZV_B:IdotartamBefejezes</t>
        </r>
      </text>
    </comment>
    <comment ref="N60" authorId="0" shapeId="0">
      <text>
        <r>
          <rPr>
            <sz val="11"/>
            <rFont val="Calibri"/>
            <family val="2"/>
            <charset val="238"/>
          </rPr>
          <t>SZV_B:NettoKoltsegUtem1</t>
        </r>
      </text>
    </comment>
    <comment ref="O60" authorId="0" shapeId="0">
      <text>
        <r>
          <rPr>
            <sz val="11"/>
            <rFont val="Calibri"/>
            <family val="2"/>
            <charset val="238"/>
          </rPr>
          <t>SZV_B:NettoKoltsegUtem2</t>
        </r>
      </text>
    </comment>
    <comment ref="P60" authorId="0" shapeId="0">
      <text>
        <r>
          <rPr>
            <sz val="11"/>
            <rFont val="Calibri"/>
            <family val="2"/>
            <charset val="238"/>
          </rPr>
          <t>SZV_B:EM_Melleklet2_KTG</t>
        </r>
      </text>
    </comment>
    <comment ref="R60" authorId="0" shapeId="0">
      <text>
        <r>
          <rPr>
            <sz val="11"/>
            <rFont val="Calibri"/>
            <family val="2"/>
            <charset val="238"/>
          </rPr>
          <t>SZV_B:HDUtem1</t>
        </r>
      </text>
    </comment>
    <comment ref="S60" authorId="0" shapeId="0">
      <text>
        <r>
          <rPr>
            <sz val="11"/>
            <rFont val="Calibri"/>
            <family val="2"/>
            <charset val="238"/>
          </rPr>
          <t>SZV_B:ECSUtem1</t>
        </r>
      </text>
    </comment>
    <comment ref="T60" authorId="0" shapeId="0">
      <text>
        <r>
          <rPr>
            <sz val="11"/>
            <rFont val="Calibri"/>
            <family val="2"/>
            <charset val="238"/>
          </rPr>
          <t>SZV_B:KFHUtem1</t>
        </r>
      </text>
    </comment>
    <comment ref="U60" authorId="0" shapeId="0">
      <text>
        <r>
          <rPr>
            <sz val="11"/>
            <rFont val="Calibri"/>
            <family val="2"/>
            <charset val="238"/>
          </rPr>
          <t>SZV_B:Egyeb_SajatUtem1</t>
        </r>
      </text>
    </comment>
    <comment ref="V60" authorId="0" shapeId="0">
      <text>
        <r>
          <rPr>
            <sz val="11"/>
            <rFont val="Calibri"/>
            <family val="2"/>
            <charset val="238"/>
          </rPr>
          <t>SZV_B:DijUtem1</t>
        </r>
      </text>
    </comment>
    <comment ref="W60" authorId="0" shapeId="0">
      <text>
        <r>
          <rPr>
            <sz val="11"/>
            <rFont val="Calibri"/>
            <family val="2"/>
            <charset val="238"/>
          </rPr>
          <t>SZV_B:EM_Melleklet1_Utem1</t>
        </r>
      </text>
    </comment>
    <comment ref="X60" authorId="0" shapeId="0">
      <text>
        <r>
          <rPr>
            <sz val="11"/>
            <rFont val="Calibri"/>
            <family val="2"/>
            <charset val="238"/>
          </rPr>
          <t>SZV_B:EgyebAllamiUtem1</t>
        </r>
      </text>
    </comment>
    <comment ref="Y60" authorId="0" shapeId="0">
      <text>
        <r>
          <rPr>
            <sz val="11"/>
            <rFont val="Calibri"/>
            <family val="2"/>
            <charset val="238"/>
          </rPr>
          <t>SZV_B:OnkormanyzatiUtem1</t>
        </r>
      </text>
    </comment>
    <comment ref="Z60" authorId="0" shapeId="0">
      <text>
        <r>
          <rPr>
            <sz val="11"/>
            <rFont val="Calibri"/>
            <family val="2"/>
            <charset val="238"/>
          </rPr>
          <t>SZV_B:EUUtem1</t>
        </r>
      </text>
    </comment>
    <comment ref="AA60" authorId="0" shapeId="0">
      <text>
        <r>
          <rPr>
            <sz val="11"/>
            <rFont val="Calibri"/>
            <family val="2"/>
            <charset val="238"/>
          </rPr>
          <t>SZV_B:EgyebUtem1</t>
        </r>
      </text>
    </comment>
    <comment ref="AB60" authorId="0" shapeId="0">
      <text>
        <r>
          <rPr>
            <sz val="11"/>
            <rFont val="Calibri"/>
            <family val="2"/>
            <charset val="238"/>
          </rPr>
          <t>SZV_B:HitelKotvenyUtem1</t>
        </r>
      </text>
    </comment>
    <comment ref="AC60" authorId="0" shapeId="0">
      <text>
        <r>
          <rPr>
            <sz val="11"/>
            <rFont val="Calibri"/>
            <family val="2"/>
            <charset val="238"/>
          </rPr>
          <t>SZV_B:OsszesenUtem1</t>
        </r>
      </text>
    </comment>
    <comment ref="AF60" authorId="0" shapeId="0">
      <text>
        <r>
          <rPr>
            <sz val="11"/>
            <rFont val="Calibri"/>
            <family val="2"/>
            <charset val="238"/>
          </rPr>
          <t>SZV_B:HDUtem2</t>
        </r>
      </text>
    </comment>
    <comment ref="AG60" authorId="0" shapeId="0">
      <text>
        <r>
          <rPr>
            <sz val="11"/>
            <rFont val="Calibri"/>
            <family val="2"/>
            <charset val="238"/>
          </rPr>
          <t>SZV_B:ECSUtem2</t>
        </r>
      </text>
    </comment>
    <comment ref="AH60" authorId="0" shapeId="0">
      <text>
        <r>
          <rPr>
            <sz val="11"/>
            <rFont val="Calibri"/>
            <family val="2"/>
            <charset val="238"/>
          </rPr>
          <t>SZV_B:KFHUtem2</t>
        </r>
      </text>
    </comment>
    <comment ref="AI60" authorId="0" shapeId="0">
      <text>
        <r>
          <rPr>
            <sz val="11"/>
            <rFont val="Calibri"/>
            <family val="2"/>
            <charset val="238"/>
          </rPr>
          <t>SZV_B:Egyeb_SajatUtem2</t>
        </r>
      </text>
    </comment>
    <comment ref="AJ60" authorId="0" shapeId="0">
      <text>
        <r>
          <rPr>
            <sz val="11"/>
            <rFont val="Calibri"/>
            <family val="2"/>
            <charset val="238"/>
          </rPr>
          <t>SZV_B:DijUtem2</t>
        </r>
      </text>
    </comment>
    <comment ref="AK60" authorId="0" shapeId="0">
      <text>
        <r>
          <rPr>
            <sz val="11"/>
            <rFont val="Calibri"/>
            <family val="2"/>
            <charset val="238"/>
          </rPr>
          <t>SZV_B:EM_Melleklet1_Utem2</t>
        </r>
      </text>
    </comment>
    <comment ref="AL60" authorId="0" shapeId="0">
      <text>
        <r>
          <rPr>
            <sz val="11"/>
            <rFont val="Calibri"/>
            <family val="2"/>
            <charset val="238"/>
          </rPr>
          <t>SZV_B:EgyebAllamiUtem2</t>
        </r>
      </text>
    </comment>
    <comment ref="AM60" authorId="0" shapeId="0">
      <text>
        <r>
          <rPr>
            <sz val="11"/>
            <rFont val="Calibri"/>
            <family val="2"/>
            <charset val="238"/>
          </rPr>
          <t>SZV_B:OnkormanyzatiUtem2</t>
        </r>
      </text>
    </comment>
    <comment ref="AN60" authorId="0" shapeId="0">
      <text>
        <r>
          <rPr>
            <sz val="11"/>
            <rFont val="Calibri"/>
            <family val="2"/>
            <charset val="238"/>
          </rPr>
          <t>SZV_B:EUUtem2</t>
        </r>
      </text>
    </comment>
    <comment ref="AO60" authorId="0" shapeId="0">
      <text>
        <r>
          <rPr>
            <sz val="11"/>
            <rFont val="Calibri"/>
            <family val="2"/>
            <charset val="238"/>
          </rPr>
          <t>SZV_B:EgyebUtem2</t>
        </r>
      </text>
    </comment>
    <comment ref="AP60" authorId="0" shapeId="0">
      <text>
        <r>
          <rPr>
            <sz val="11"/>
            <rFont val="Calibri"/>
            <family val="2"/>
            <charset val="238"/>
          </rPr>
          <t>SZV_B:HitelKotvenyUtem2</t>
        </r>
      </text>
    </comment>
    <comment ref="AQ60" authorId="0" shapeId="0">
      <text>
        <r>
          <rPr>
            <sz val="11"/>
            <rFont val="Calibri"/>
            <family val="2"/>
            <charset val="238"/>
          </rPr>
          <t>SZV_B:OsszesenUtem2</t>
        </r>
      </text>
    </comment>
    <comment ref="AR60" authorId="0" shapeId="0">
      <text>
        <r>
          <rPr>
            <sz val="11"/>
            <rFont val="Calibri"/>
            <family val="2"/>
            <charset val="238"/>
          </rPr>
          <t>SZV_B:ForrashianyUtem2</t>
        </r>
      </text>
    </comment>
    <comment ref="AU60" authorId="0" shapeId="0">
      <text>
        <r>
          <rPr>
            <sz val="11"/>
            <rFont val="Calibri"/>
            <family val="2"/>
            <charset val="238"/>
          </rPr>
          <t>SZV_B:Indokolas</t>
        </r>
      </text>
    </comment>
    <comment ref="AV60" authorId="0" shapeId="0">
      <text>
        <r>
          <rPr>
            <sz val="11"/>
            <rFont val="Calibri"/>
            <family val="2"/>
            <charset val="238"/>
          </rPr>
          <t>SZV_B:Megjegyzes</t>
        </r>
      </text>
    </comment>
    <comment ref="AW60" authorId="0" shapeId="0">
      <text>
        <r>
          <rPr>
            <sz val="11"/>
            <rFont val="Calibri"/>
            <family val="2"/>
            <charset val="238"/>
          </rPr>
          <t>SZV_B:FeladatSorszam</t>
        </r>
      </text>
    </comment>
    <comment ref="AY60" authorId="0" shapeId="0">
      <text>
        <r>
          <rPr>
            <sz val="11"/>
            <rFont val="Calibri"/>
            <family val="2"/>
            <charset val="238"/>
          </rPr>
          <t>SZV_B:ISA</t>
        </r>
      </text>
    </comment>
    <comment ref="B61" authorId="0" shapeId="0">
      <text>
        <r>
          <rPr>
            <sz val="11"/>
            <rFont val="Calibri"/>
            <family val="2"/>
            <charset val="238"/>
          </rPr>
          <t>SZV_B:FontossagiSorrent</t>
        </r>
      </text>
    </comment>
    <comment ref="C61" authorId="0" shapeId="0">
      <text>
        <r>
          <rPr>
            <sz val="11"/>
            <rFont val="Calibri"/>
            <family val="2"/>
            <charset val="238"/>
          </rPr>
          <t>SZV_B:FeladatKategoria</t>
        </r>
      </text>
    </comment>
    <comment ref="D61" authorId="0" shapeId="0">
      <text>
        <r>
          <rPr>
            <sz val="11"/>
            <rFont val="Calibri"/>
            <family val="2"/>
            <charset val="238"/>
          </rPr>
          <t>SZV_B:FeladatMegnevezes</t>
        </r>
      </text>
    </comment>
    <comment ref="E61" authorId="0" shapeId="0">
      <text>
        <r>
          <rPr>
            <sz val="11"/>
            <rFont val="Calibri"/>
            <family val="2"/>
            <charset val="238"/>
          </rPr>
          <t>SZV_B:ElviEngedelySzam</t>
        </r>
      </text>
    </comment>
    <comment ref="F61" authorId="0" shapeId="0">
      <text>
        <r>
          <rPr>
            <sz val="11"/>
            <rFont val="Calibri"/>
            <family val="2"/>
            <charset val="238"/>
          </rPr>
          <t>SZV_B:VKR_Kod</t>
        </r>
      </text>
    </comment>
    <comment ref="G61" authorId="0" shapeId="0">
      <text>
        <r>
          <rPr>
            <sz val="11"/>
            <rFont val="Calibri"/>
            <family val="2"/>
            <charset val="238"/>
          </rPr>
          <t>SZV_B:VKR_Nev</t>
        </r>
      </text>
    </comment>
    <comment ref="H61" authorId="0" shapeId="0">
      <text>
        <r>
          <rPr>
            <sz val="11"/>
            <rFont val="Calibri"/>
            <family val="2"/>
            <charset val="238"/>
          </rPr>
          <t>SZV_B:FeladatAzonosito</t>
        </r>
      </text>
    </comment>
    <comment ref="I61" authorId="0" shapeId="0">
      <text>
        <r>
          <rPr>
            <sz val="11"/>
            <rFont val="Calibri"/>
            <family val="2"/>
            <charset val="238"/>
          </rPr>
          <t>SZV_B:EllatasiTerulet</t>
        </r>
      </text>
    </comment>
    <comment ref="J61" authorId="0" shapeId="0">
      <text>
        <r>
          <rPr>
            <sz val="11"/>
            <rFont val="Calibri"/>
            <family val="2"/>
            <charset val="238"/>
          </rPr>
          <t>SZV_B:EllatasertFelelos</t>
        </r>
      </text>
    </comment>
    <comment ref="K61" authorId="0" shapeId="0">
      <text>
        <r>
          <rPr>
            <sz val="11"/>
            <rFont val="Calibri"/>
            <family val="2"/>
            <charset val="238"/>
          </rPr>
          <t>SZV_B:TervezettNettoKoltseg</t>
        </r>
      </text>
    </comment>
    <comment ref="L61" authorId="0" shapeId="0">
      <text>
        <r>
          <rPr>
            <sz val="11"/>
            <rFont val="Calibri"/>
            <family val="2"/>
            <charset val="238"/>
          </rPr>
          <t>SZV_B:IdotartamKezdes</t>
        </r>
      </text>
    </comment>
    <comment ref="M61" authorId="0" shapeId="0">
      <text>
        <r>
          <rPr>
            <sz val="11"/>
            <rFont val="Calibri"/>
            <family val="2"/>
            <charset val="238"/>
          </rPr>
          <t>SZV_B:IdotartamBefejezes</t>
        </r>
      </text>
    </comment>
    <comment ref="N61" authorId="0" shapeId="0">
      <text>
        <r>
          <rPr>
            <sz val="11"/>
            <rFont val="Calibri"/>
            <family val="2"/>
            <charset val="238"/>
          </rPr>
          <t>SZV_B:NettoKoltsegUtem1</t>
        </r>
      </text>
    </comment>
    <comment ref="O61" authorId="0" shapeId="0">
      <text>
        <r>
          <rPr>
            <sz val="11"/>
            <rFont val="Calibri"/>
            <family val="2"/>
            <charset val="238"/>
          </rPr>
          <t>SZV_B:NettoKoltsegUtem2</t>
        </r>
      </text>
    </comment>
    <comment ref="P61" authorId="0" shapeId="0">
      <text>
        <r>
          <rPr>
            <sz val="11"/>
            <rFont val="Calibri"/>
            <family val="2"/>
            <charset val="238"/>
          </rPr>
          <t>SZV_B:EM_Melleklet2_KTG</t>
        </r>
      </text>
    </comment>
    <comment ref="R61" authorId="0" shapeId="0">
      <text>
        <r>
          <rPr>
            <sz val="11"/>
            <rFont val="Calibri"/>
            <family val="2"/>
            <charset val="238"/>
          </rPr>
          <t>SZV_B:HDUtem1</t>
        </r>
      </text>
    </comment>
    <comment ref="S61" authorId="0" shapeId="0">
      <text>
        <r>
          <rPr>
            <sz val="11"/>
            <rFont val="Calibri"/>
            <family val="2"/>
            <charset val="238"/>
          </rPr>
          <t>SZV_B:ECSUtem1</t>
        </r>
      </text>
    </comment>
    <comment ref="T61" authorId="0" shapeId="0">
      <text>
        <r>
          <rPr>
            <sz val="11"/>
            <rFont val="Calibri"/>
            <family val="2"/>
            <charset val="238"/>
          </rPr>
          <t>SZV_B:KFHUtem1</t>
        </r>
      </text>
    </comment>
    <comment ref="U61" authorId="0" shapeId="0">
      <text>
        <r>
          <rPr>
            <sz val="11"/>
            <rFont val="Calibri"/>
            <family val="2"/>
            <charset val="238"/>
          </rPr>
          <t>SZV_B:Egyeb_SajatUtem1</t>
        </r>
      </text>
    </comment>
    <comment ref="V61" authorId="0" shapeId="0">
      <text>
        <r>
          <rPr>
            <sz val="11"/>
            <rFont val="Calibri"/>
            <family val="2"/>
            <charset val="238"/>
          </rPr>
          <t>SZV_B:DijUtem1</t>
        </r>
      </text>
    </comment>
    <comment ref="W61" authorId="0" shapeId="0">
      <text>
        <r>
          <rPr>
            <sz val="11"/>
            <rFont val="Calibri"/>
            <family val="2"/>
            <charset val="238"/>
          </rPr>
          <t>SZV_B:EM_Melleklet1_Utem1</t>
        </r>
      </text>
    </comment>
    <comment ref="X61" authorId="0" shapeId="0">
      <text>
        <r>
          <rPr>
            <sz val="11"/>
            <rFont val="Calibri"/>
            <family val="2"/>
            <charset val="238"/>
          </rPr>
          <t>SZV_B:EgyebAllamiUtem1</t>
        </r>
      </text>
    </comment>
    <comment ref="Y61" authorId="0" shapeId="0">
      <text>
        <r>
          <rPr>
            <sz val="11"/>
            <rFont val="Calibri"/>
            <family val="2"/>
            <charset val="238"/>
          </rPr>
          <t>SZV_B:OnkormanyzatiUtem1</t>
        </r>
      </text>
    </comment>
    <comment ref="Z61" authorId="0" shapeId="0">
      <text>
        <r>
          <rPr>
            <sz val="11"/>
            <rFont val="Calibri"/>
            <family val="2"/>
            <charset val="238"/>
          </rPr>
          <t>SZV_B:EUUtem1</t>
        </r>
      </text>
    </comment>
    <comment ref="AA61" authorId="0" shapeId="0">
      <text>
        <r>
          <rPr>
            <sz val="11"/>
            <rFont val="Calibri"/>
            <family val="2"/>
            <charset val="238"/>
          </rPr>
          <t>SZV_B:EgyebUtem1</t>
        </r>
      </text>
    </comment>
    <comment ref="AB61" authorId="0" shapeId="0">
      <text>
        <r>
          <rPr>
            <sz val="11"/>
            <rFont val="Calibri"/>
            <family val="2"/>
            <charset val="238"/>
          </rPr>
          <t>SZV_B:HitelKotvenyUtem1</t>
        </r>
      </text>
    </comment>
    <comment ref="AC61" authorId="0" shapeId="0">
      <text>
        <r>
          <rPr>
            <sz val="11"/>
            <rFont val="Calibri"/>
            <family val="2"/>
            <charset val="238"/>
          </rPr>
          <t>SZV_B:OsszesenUtem1</t>
        </r>
      </text>
    </comment>
    <comment ref="AF61" authorId="0" shapeId="0">
      <text>
        <r>
          <rPr>
            <sz val="11"/>
            <rFont val="Calibri"/>
            <family val="2"/>
            <charset val="238"/>
          </rPr>
          <t>SZV_B:HDUtem2</t>
        </r>
      </text>
    </comment>
    <comment ref="AG61" authorId="0" shapeId="0">
      <text>
        <r>
          <rPr>
            <sz val="11"/>
            <rFont val="Calibri"/>
            <family val="2"/>
            <charset val="238"/>
          </rPr>
          <t>SZV_B:ECSUtem2</t>
        </r>
      </text>
    </comment>
    <comment ref="AH61" authorId="0" shapeId="0">
      <text>
        <r>
          <rPr>
            <sz val="11"/>
            <rFont val="Calibri"/>
            <family val="2"/>
            <charset val="238"/>
          </rPr>
          <t>SZV_B:KFHUtem2</t>
        </r>
      </text>
    </comment>
    <comment ref="AI61" authorId="0" shapeId="0">
      <text>
        <r>
          <rPr>
            <sz val="11"/>
            <rFont val="Calibri"/>
            <family val="2"/>
            <charset val="238"/>
          </rPr>
          <t>SZV_B:Egyeb_SajatUtem2</t>
        </r>
      </text>
    </comment>
    <comment ref="AJ61" authorId="0" shapeId="0">
      <text>
        <r>
          <rPr>
            <sz val="11"/>
            <rFont val="Calibri"/>
            <family val="2"/>
            <charset val="238"/>
          </rPr>
          <t>SZV_B:DijUtem2</t>
        </r>
      </text>
    </comment>
    <comment ref="AK61" authorId="0" shapeId="0">
      <text>
        <r>
          <rPr>
            <sz val="11"/>
            <rFont val="Calibri"/>
            <family val="2"/>
            <charset val="238"/>
          </rPr>
          <t>SZV_B:EM_Melleklet1_Utem2</t>
        </r>
      </text>
    </comment>
    <comment ref="AL61" authorId="0" shapeId="0">
      <text>
        <r>
          <rPr>
            <sz val="11"/>
            <rFont val="Calibri"/>
            <family val="2"/>
            <charset val="238"/>
          </rPr>
          <t>SZV_B:EgyebAllamiUtem2</t>
        </r>
      </text>
    </comment>
    <comment ref="AM61" authorId="0" shapeId="0">
      <text>
        <r>
          <rPr>
            <sz val="11"/>
            <rFont val="Calibri"/>
            <family val="2"/>
            <charset val="238"/>
          </rPr>
          <t>SZV_B:OnkormanyzatiUtem2</t>
        </r>
      </text>
    </comment>
    <comment ref="AN61" authorId="0" shapeId="0">
      <text>
        <r>
          <rPr>
            <sz val="11"/>
            <rFont val="Calibri"/>
            <family val="2"/>
            <charset val="238"/>
          </rPr>
          <t>SZV_B:EUUtem2</t>
        </r>
      </text>
    </comment>
    <comment ref="AO61" authorId="0" shapeId="0">
      <text>
        <r>
          <rPr>
            <sz val="11"/>
            <rFont val="Calibri"/>
            <family val="2"/>
            <charset val="238"/>
          </rPr>
          <t>SZV_B:EgyebUtem2</t>
        </r>
      </text>
    </comment>
    <comment ref="AP61" authorId="0" shapeId="0">
      <text>
        <r>
          <rPr>
            <sz val="11"/>
            <rFont val="Calibri"/>
            <family val="2"/>
            <charset val="238"/>
          </rPr>
          <t>SZV_B:HitelKotvenyUtem2</t>
        </r>
      </text>
    </comment>
    <comment ref="AQ61" authorId="0" shapeId="0">
      <text>
        <r>
          <rPr>
            <sz val="11"/>
            <rFont val="Calibri"/>
            <family val="2"/>
            <charset val="238"/>
          </rPr>
          <t>SZV_B:OsszesenUtem2</t>
        </r>
      </text>
    </comment>
    <comment ref="AR61" authorId="0" shapeId="0">
      <text>
        <r>
          <rPr>
            <sz val="11"/>
            <rFont val="Calibri"/>
            <family val="2"/>
            <charset val="238"/>
          </rPr>
          <t>SZV_B:ForrashianyUtem2</t>
        </r>
      </text>
    </comment>
    <comment ref="AU61" authorId="0" shapeId="0">
      <text>
        <r>
          <rPr>
            <sz val="11"/>
            <rFont val="Calibri"/>
            <family val="2"/>
            <charset val="238"/>
          </rPr>
          <t>SZV_B:Indokolas</t>
        </r>
      </text>
    </comment>
    <comment ref="AV61" authorId="0" shapeId="0">
      <text>
        <r>
          <rPr>
            <sz val="11"/>
            <rFont val="Calibri"/>
            <family val="2"/>
            <charset val="238"/>
          </rPr>
          <t>SZV_B:Megjegyzes</t>
        </r>
      </text>
    </comment>
    <comment ref="AW61" authorId="0" shapeId="0">
      <text>
        <r>
          <rPr>
            <sz val="11"/>
            <rFont val="Calibri"/>
            <family val="2"/>
            <charset val="238"/>
          </rPr>
          <t>SZV_B:FeladatSorszam</t>
        </r>
      </text>
    </comment>
    <comment ref="AY61" authorId="0" shapeId="0">
      <text>
        <r>
          <rPr>
            <sz val="11"/>
            <rFont val="Calibri"/>
            <family val="2"/>
            <charset val="238"/>
          </rPr>
          <t>SZV_B:ISA</t>
        </r>
      </text>
    </comment>
    <comment ref="B63" authorId="0" shapeId="0">
      <text>
        <r>
          <rPr>
            <sz val="11"/>
            <rFont val="Calibri"/>
            <family val="2"/>
            <charset val="238"/>
          </rPr>
          <t>SZV_B:FontossagiSorrent</t>
        </r>
      </text>
    </comment>
    <comment ref="C63" authorId="0" shapeId="0">
      <text>
        <r>
          <rPr>
            <sz val="11"/>
            <rFont val="Calibri"/>
            <family val="2"/>
            <charset val="238"/>
          </rPr>
          <t>SZV_B:FeladatKategoria</t>
        </r>
      </text>
    </comment>
    <comment ref="D63" authorId="0" shapeId="0">
      <text>
        <r>
          <rPr>
            <sz val="11"/>
            <rFont val="Calibri"/>
            <family val="2"/>
            <charset val="238"/>
          </rPr>
          <t>SZV_B:FeladatMegnevezes</t>
        </r>
      </text>
    </comment>
    <comment ref="E63" authorId="0" shapeId="0">
      <text>
        <r>
          <rPr>
            <sz val="11"/>
            <rFont val="Calibri"/>
            <family val="2"/>
            <charset val="238"/>
          </rPr>
          <t>SZV_B:ElviEngedelySzam</t>
        </r>
      </text>
    </comment>
    <comment ref="F63" authorId="0" shapeId="0">
      <text>
        <r>
          <rPr>
            <sz val="11"/>
            <rFont val="Calibri"/>
            <family val="2"/>
            <charset val="238"/>
          </rPr>
          <t>SZV_B:VKR_Kod</t>
        </r>
      </text>
    </comment>
    <comment ref="G63" authorId="0" shapeId="0">
      <text>
        <r>
          <rPr>
            <sz val="11"/>
            <rFont val="Calibri"/>
            <family val="2"/>
            <charset val="238"/>
          </rPr>
          <t>SZV_B:VKR_Nev</t>
        </r>
      </text>
    </comment>
    <comment ref="H63" authorId="0" shapeId="0">
      <text>
        <r>
          <rPr>
            <sz val="11"/>
            <rFont val="Calibri"/>
            <family val="2"/>
            <charset val="238"/>
          </rPr>
          <t>SZV_B:FeladatAzonosito</t>
        </r>
      </text>
    </comment>
    <comment ref="I63" authorId="0" shapeId="0">
      <text>
        <r>
          <rPr>
            <sz val="11"/>
            <rFont val="Calibri"/>
            <family val="2"/>
            <charset val="238"/>
          </rPr>
          <t>SZV_B:EllatasiTerulet</t>
        </r>
      </text>
    </comment>
    <comment ref="J63" authorId="0" shapeId="0">
      <text>
        <r>
          <rPr>
            <sz val="11"/>
            <rFont val="Calibri"/>
            <family val="2"/>
            <charset val="238"/>
          </rPr>
          <t>SZV_B:EllatasertFelelos</t>
        </r>
      </text>
    </comment>
    <comment ref="K63" authorId="0" shapeId="0">
      <text>
        <r>
          <rPr>
            <sz val="11"/>
            <rFont val="Calibri"/>
            <family val="2"/>
            <charset val="238"/>
          </rPr>
          <t>SZV_B:TervezettNettoKoltseg</t>
        </r>
      </text>
    </comment>
    <comment ref="L63" authorId="0" shapeId="0">
      <text>
        <r>
          <rPr>
            <sz val="11"/>
            <rFont val="Calibri"/>
            <family val="2"/>
            <charset val="238"/>
          </rPr>
          <t>SZV_B:IdotartamKezdes</t>
        </r>
      </text>
    </comment>
    <comment ref="M63" authorId="0" shapeId="0">
      <text>
        <r>
          <rPr>
            <sz val="11"/>
            <rFont val="Calibri"/>
            <family val="2"/>
            <charset val="238"/>
          </rPr>
          <t>SZV_B:IdotartamBefejezes</t>
        </r>
      </text>
    </comment>
    <comment ref="N63" authorId="0" shapeId="0">
      <text>
        <r>
          <rPr>
            <sz val="11"/>
            <rFont val="Calibri"/>
            <family val="2"/>
            <charset val="238"/>
          </rPr>
          <t>SZV_B:NettoKoltsegUtem1</t>
        </r>
      </text>
    </comment>
    <comment ref="O63" authorId="0" shapeId="0">
      <text>
        <r>
          <rPr>
            <sz val="11"/>
            <rFont val="Calibri"/>
            <family val="2"/>
            <charset val="238"/>
          </rPr>
          <t>SZV_B:NettoKoltsegUtem2</t>
        </r>
      </text>
    </comment>
    <comment ref="P63" authorId="0" shapeId="0">
      <text>
        <r>
          <rPr>
            <sz val="11"/>
            <rFont val="Calibri"/>
            <family val="2"/>
            <charset val="238"/>
          </rPr>
          <t>SZV_B:EM_Melleklet2_KTG</t>
        </r>
      </text>
    </comment>
    <comment ref="R63" authorId="0" shapeId="0">
      <text>
        <r>
          <rPr>
            <sz val="11"/>
            <rFont val="Calibri"/>
            <family val="2"/>
            <charset val="238"/>
          </rPr>
          <t>SZV_B:HDUtem1</t>
        </r>
      </text>
    </comment>
    <comment ref="S63" authorId="0" shapeId="0">
      <text>
        <r>
          <rPr>
            <sz val="11"/>
            <rFont val="Calibri"/>
            <family val="2"/>
            <charset val="238"/>
          </rPr>
          <t>SZV_B:ECSUtem1</t>
        </r>
      </text>
    </comment>
    <comment ref="T63" authorId="0" shapeId="0">
      <text>
        <r>
          <rPr>
            <sz val="11"/>
            <rFont val="Calibri"/>
            <family val="2"/>
            <charset val="238"/>
          </rPr>
          <t>SZV_B:KFHUtem1</t>
        </r>
      </text>
    </comment>
    <comment ref="U63" authorId="0" shapeId="0">
      <text>
        <r>
          <rPr>
            <sz val="11"/>
            <rFont val="Calibri"/>
            <family val="2"/>
            <charset val="238"/>
          </rPr>
          <t>SZV_B:Egyeb_SajatUtem1</t>
        </r>
      </text>
    </comment>
    <comment ref="V63" authorId="0" shapeId="0">
      <text>
        <r>
          <rPr>
            <sz val="11"/>
            <rFont val="Calibri"/>
            <family val="2"/>
            <charset val="238"/>
          </rPr>
          <t>SZV_B:DijUtem1</t>
        </r>
      </text>
    </comment>
    <comment ref="W63" authorId="0" shapeId="0">
      <text>
        <r>
          <rPr>
            <sz val="11"/>
            <rFont val="Calibri"/>
            <family val="2"/>
            <charset val="238"/>
          </rPr>
          <t>SZV_B:EM_Melleklet1_Utem1</t>
        </r>
      </text>
    </comment>
    <comment ref="X63" authorId="0" shapeId="0">
      <text>
        <r>
          <rPr>
            <sz val="11"/>
            <rFont val="Calibri"/>
            <family val="2"/>
            <charset val="238"/>
          </rPr>
          <t>SZV_B:EgyebAllamiUtem1</t>
        </r>
      </text>
    </comment>
    <comment ref="Y63" authorId="0" shapeId="0">
      <text>
        <r>
          <rPr>
            <sz val="11"/>
            <rFont val="Calibri"/>
            <family val="2"/>
            <charset val="238"/>
          </rPr>
          <t>SZV_B:OnkormanyzatiUtem1</t>
        </r>
      </text>
    </comment>
    <comment ref="Z63" authorId="0" shapeId="0">
      <text>
        <r>
          <rPr>
            <sz val="11"/>
            <rFont val="Calibri"/>
            <family val="2"/>
            <charset val="238"/>
          </rPr>
          <t>SZV_B:EUUtem1</t>
        </r>
      </text>
    </comment>
    <comment ref="AA63" authorId="0" shapeId="0">
      <text>
        <r>
          <rPr>
            <sz val="11"/>
            <rFont val="Calibri"/>
            <family val="2"/>
            <charset val="238"/>
          </rPr>
          <t>SZV_B:EgyebUtem1</t>
        </r>
      </text>
    </comment>
    <comment ref="AB63" authorId="0" shapeId="0">
      <text>
        <r>
          <rPr>
            <sz val="11"/>
            <rFont val="Calibri"/>
            <family val="2"/>
            <charset val="238"/>
          </rPr>
          <t>SZV_B:HitelKotvenyUtem1</t>
        </r>
      </text>
    </comment>
    <comment ref="AC63" authorId="0" shapeId="0">
      <text>
        <r>
          <rPr>
            <sz val="11"/>
            <rFont val="Calibri"/>
            <family val="2"/>
            <charset val="238"/>
          </rPr>
          <t>SZV_B:OsszesenUtem1</t>
        </r>
      </text>
    </comment>
    <comment ref="AF63" authorId="0" shapeId="0">
      <text>
        <r>
          <rPr>
            <sz val="11"/>
            <rFont val="Calibri"/>
            <family val="2"/>
            <charset val="238"/>
          </rPr>
          <t>SZV_B:HDUtem2</t>
        </r>
      </text>
    </comment>
    <comment ref="AG63" authorId="0" shapeId="0">
      <text>
        <r>
          <rPr>
            <sz val="11"/>
            <rFont val="Calibri"/>
            <family val="2"/>
            <charset val="238"/>
          </rPr>
          <t>SZV_B:ECSUtem2</t>
        </r>
      </text>
    </comment>
    <comment ref="AH63" authorId="0" shapeId="0">
      <text>
        <r>
          <rPr>
            <sz val="11"/>
            <rFont val="Calibri"/>
            <family val="2"/>
            <charset val="238"/>
          </rPr>
          <t>SZV_B:KFHUtem2</t>
        </r>
      </text>
    </comment>
    <comment ref="AI63" authorId="0" shapeId="0">
      <text>
        <r>
          <rPr>
            <sz val="11"/>
            <rFont val="Calibri"/>
            <family val="2"/>
            <charset val="238"/>
          </rPr>
          <t>SZV_B:Egyeb_SajatUtem2</t>
        </r>
      </text>
    </comment>
    <comment ref="AJ63" authorId="0" shapeId="0">
      <text>
        <r>
          <rPr>
            <sz val="11"/>
            <rFont val="Calibri"/>
            <family val="2"/>
            <charset val="238"/>
          </rPr>
          <t>SZV_B:DijUtem2</t>
        </r>
      </text>
    </comment>
    <comment ref="AK63" authorId="0" shapeId="0">
      <text>
        <r>
          <rPr>
            <sz val="11"/>
            <rFont val="Calibri"/>
            <family val="2"/>
            <charset val="238"/>
          </rPr>
          <t>SZV_B:EM_Melleklet1_Utem2</t>
        </r>
      </text>
    </comment>
    <comment ref="AL63" authorId="0" shapeId="0">
      <text>
        <r>
          <rPr>
            <sz val="11"/>
            <rFont val="Calibri"/>
            <family val="2"/>
            <charset val="238"/>
          </rPr>
          <t>SZV_B:EgyebAllamiUtem2</t>
        </r>
      </text>
    </comment>
    <comment ref="AM63" authorId="0" shapeId="0">
      <text>
        <r>
          <rPr>
            <sz val="11"/>
            <rFont val="Calibri"/>
            <family val="2"/>
            <charset val="238"/>
          </rPr>
          <t>SZV_B:OnkormanyzatiUtem2</t>
        </r>
      </text>
    </comment>
    <comment ref="AN63" authorId="0" shapeId="0">
      <text>
        <r>
          <rPr>
            <sz val="11"/>
            <rFont val="Calibri"/>
            <family val="2"/>
            <charset val="238"/>
          </rPr>
          <t>SZV_B:EUUtem2</t>
        </r>
      </text>
    </comment>
    <comment ref="AO63" authorId="0" shapeId="0">
      <text>
        <r>
          <rPr>
            <sz val="11"/>
            <rFont val="Calibri"/>
            <family val="2"/>
            <charset val="238"/>
          </rPr>
          <t>SZV_B:EgyebUtem2</t>
        </r>
      </text>
    </comment>
    <comment ref="AP63" authorId="0" shapeId="0">
      <text>
        <r>
          <rPr>
            <sz val="11"/>
            <rFont val="Calibri"/>
            <family val="2"/>
            <charset val="238"/>
          </rPr>
          <t>SZV_B:HitelKotvenyUtem2</t>
        </r>
      </text>
    </comment>
    <comment ref="AQ63" authorId="0" shapeId="0">
      <text>
        <r>
          <rPr>
            <sz val="11"/>
            <rFont val="Calibri"/>
            <family val="2"/>
            <charset val="238"/>
          </rPr>
          <t>SZV_B:OsszesenUtem2</t>
        </r>
      </text>
    </comment>
    <comment ref="AR63" authorId="0" shapeId="0">
      <text>
        <r>
          <rPr>
            <sz val="11"/>
            <rFont val="Calibri"/>
            <family val="2"/>
            <charset val="238"/>
          </rPr>
          <t>SZV_B:ForrashianyUtem2</t>
        </r>
      </text>
    </comment>
    <comment ref="AU63" authorId="0" shapeId="0">
      <text>
        <r>
          <rPr>
            <sz val="11"/>
            <rFont val="Calibri"/>
            <family val="2"/>
            <charset val="238"/>
          </rPr>
          <t>SZV_B:Indokolas</t>
        </r>
      </text>
    </comment>
    <comment ref="AV63" authorId="0" shapeId="0">
      <text>
        <r>
          <rPr>
            <sz val="11"/>
            <rFont val="Calibri"/>
            <family val="2"/>
            <charset val="238"/>
          </rPr>
          <t>SZV_B:Megjegyzes</t>
        </r>
      </text>
    </comment>
    <comment ref="AW63" authorId="0" shapeId="0">
      <text>
        <r>
          <rPr>
            <sz val="11"/>
            <rFont val="Calibri"/>
            <family val="2"/>
            <charset val="238"/>
          </rPr>
          <t>SZV_B:FeladatSorszam</t>
        </r>
      </text>
    </comment>
    <comment ref="AY63" authorId="0" shapeId="0">
      <text>
        <r>
          <rPr>
            <sz val="11"/>
            <rFont val="Calibri"/>
            <family val="2"/>
            <charset val="238"/>
          </rPr>
          <t>SZV_B:ISA</t>
        </r>
      </text>
    </comment>
    <comment ref="B64" authorId="0" shapeId="0">
      <text>
        <r>
          <rPr>
            <sz val="11"/>
            <rFont val="Calibri"/>
            <family val="2"/>
            <charset val="238"/>
          </rPr>
          <t>SZV_B:FontossagiSorrent</t>
        </r>
      </text>
    </comment>
    <comment ref="C64" authorId="0" shapeId="0">
      <text>
        <r>
          <rPr>
            <sz val="11"/>
            <rFont val="Calibri"/>
            <family val="2"/>
            <charset val="238"/>
          </rPr>
          <t>SZV_B:FeladatKategoria</t>
        </r>
      </text>
    </comment>
    <comment ref="D64" authorId="0" shapeId="0">
      <text>
        <r>
          <rPr>
            <sz val="11"/>
            <rFont val="Calibri"/>
            <family val="2"/>
            <charset val="238"/>
          </rPr>
          <t>SZV_B:FeladatMegnevezes</t>
        </r>
      </text>
    </comment>
    <comment ref="E64" authorId="0" shapeId="0">
      <text>
        <r>
          <rPr>
            <sz val="11"/>
            <rFont val="Calibri"/>
            <family val="2"/>
            <charset val="238"/>
          </rPr>
          <t>SZV_B:ElviEngedelySzam</t>
        </r>
      </text>
    </comment>
    <comment ref="F64" authorId="0" shapeId="0">
      <text>
        <r>
          <rPr>
            <sz val="11"/>
            <rFont val="Calibri"/>
            <family val="2"/>
            <charset val="238"/>
          </rPr>
          <t>SZV_B:VKR_Kod</t>
        </r>
      </text>
    </comment>
    <comment ref="G64" authorId="0" shapeId="0">
      <text>
        <r>
          <rPr>
            <sz val="11"/>
            <rFont val="Calibri"/>
            <family val="2"/>
            <charset val="238"/>
          </rPr>
          <t>SZV_B:VKR_Nev</t>
        </r>
      </text>
    </comment>
    <comment ref="H64" authorId="0" shapeId="0">
      <text>
        <r>
          <rPr>
            <sz val="11"/>
            <rFont val="Calibri"/>
            <family val="2"/>
            <charset val="238"/>
          </rPr>
          <t>SZV_B:FeladatAzonosito</t>
        </r>
      </text>
    </comment>
    <comment ref="I64" authorId="0" shapeId="0">
      <text>
        <r>
          <rPr>
            <sz val="11"/>
            <rFont val="Calibri"/>
            <family val="2"/>
            <charset val="238"/>
          </rPr>
          <t>SZV_B:EllatasiTerulet</t>
        </r>
      </text>
    </comment>
    <comment ref="J64" authorId="0" shapeId="0">
      <text>
        <r>
          <rPr>
            <sz val="11"/>
            <rFont val="Calibri"/>
            <family val="2"/>
            <charset val="238"/>
          </rPr>
          <t>SZV_B:EllatasertFelelos</t>
        </r>
      </text>
    </comment>
    <comment ref="K64" authorId="0" shapeId="0">
      <text>
        <r>
          <rPr>
            <sz val="11"/>
            <rFont val="Calibri"/>
            <family val="2"/>
            <charset val="238"/>
          </rPr>
          <t>SZV_B:TervezettNettoKoltseg</t>
        </r>
      </text>
    </comment>
    <comment ref="L64" authorId="0" shapeId="0">
      <text>
        <r>
          <rPr>
            <sz val="11"/>
            <rFont val="Calibri"/>
            <family val="2"/>
            <charset val="238"/>
          </rPr>
          <t>SZV_B:IdotartamKezdes</t>
        </r>
      </text>
    </comment>
    <comment ref="M64" authorId="0" shapeId="0">
      <text>
        <r>
          <rPr>
            <sz val="11"/>
            <rFont val="Calibri"/>
            <family val="2"/>
            <charset val="238"/>
          </rPr>
          <t>SZV_B:IdotartamBefejezes</t>
        </r>
      </text>
    </comment>
    <comment ref="N64" authorId="0" shapeId="0">
      <text>
        <r>
          <rPr>
            <sz val="11"/>
            <rFont val="Calibri"/>
            <family val="2"/>
            <charset val="238"/>
          </rPr>
          <t>SZV_B:NettoKoltsegUtem1</t>
        </r>
      </text>
    </comment>
    <comment ref="O64" authorId="0" shapeId="0">
      <text>
        <r>
          <rPr>
            <sz val="11"/>
            <rFont val="Calibri"/>
            <family val="2"/>
            <charset val="238"/>
          </rPr>
          <t>SZV_B:NettoKoltsegUtem2</t>
        </r>
      </text>
    </comment>
    <comment ref="P64" authorId="0" shapeId="0">
      <text>
        <r>
          <rPr>
            <sz val="11"/>
            <rFont val="Calibri"/>
            <family val="2"/>
            <charset val="238"/>
          </rPr>
          <t>SZV_B:EM_Melleklet2_KTG</t>
        </r>
      </text>
    </comment>
    <comment ref="R64" authorId="0" shapeId="0">
      <text>
        <r>
          <rPr>
            <sz val="11"/>
            <rFont val="Calibri"/>
            <family val="2"/>
            <charset val="238"/>
          </rPr>
          <t>SZV_B:HDUtem1</t>
        </r>
      </text>
    </comment>
    <comment ref="S64" authorId="0" shapeId="0">
      <text>
        <r>
          <rPr>
            <sz val="11"/>
            <rFont val="Calibri"/>
            <family val="2"/>
            <charset val="238"/>
          </rPr>
          <t>SZV_B:ECSUtem1</t>
        </r>
      </text>
    </comment>
    <comment ref="T64" authorId="0" shapeId="0">
      <text>
        <r>
          <rPr>
            <sz val="11"/>
            <rFont val="Calibri"/>
            <family val="2"/>
            <charset val="238"/>
          </rPr>
          <t>SZV_B:KFHUtem1</t>
        </r>
      </text>
    </comment>
    <comment ref="U64" authorId="0" shapeId="0">
      <text>
        <r>
          <rPr>
            <sz val="11"/>
            <rFont val="Calibri"/>
            <family val="2"/>
            <charset val="238"/>
          </rPr>
          <t>SZV_B:Egyeb_SajatUtem1</t>
        </r>
      </text>
    </comment>
    <comment ref="V64" authorId="0" shapeId="0">
      <text>
        <r>
          <rPr>
            <sz val="11"/>
            <rFont val="Calibri"/>
            <family val="2"/>
            <charset val="238"/>
          </rPr>
          <t>SZV_B:DijUtem1</t>
        </r>
      </text>
    </comment>
    <comment ref="W64" authorId="0" shapeId="0">
      <text>
        <r>
          <rPr>
            <sz val="11"/>
            <rFont val="Calibri"/>
            <family val="2"/>
            <charset val="238"/>
          </rPr>
          <t>SZV_B:EM_Melleklet1_Utem1</t>
        </r>
      </text>
    </comment>
    <comment ref="X64" authorId="0" shapeId="0">
      <text>
        <r>
          <rPr>
            <sz val="11"/>
            <rFont val="Calibri"/>
            <family val="2"/>
            <charset val="238"/>
          </rPr>
          <t>SZV_B:EgyebAllamiUtem1</t>
        </r>
      </text>
    </comment>
    <comment ref="Y64" authorId="0" shapeId="0">
      <text>
        <r>
          <rPr>
            <sz val="11"/>
            <rFont val="Calibri"/>
            <family val="2"/>
            <charset val="238"/>
          </rPr>
          <t>SZV_B:OnkormanyzatiUtem1</t>
        </r>
      </text>
    </comment>
    <comment ref="Z64" authorId="0" shapeId="0">
      <text>
        <r>
          <rPr>
            <sz val="11"/>
            <rFont val="Calibri"/>
            <family val="2"/>
            <charset val="238"/>
          </rPr>
          <t>SZV_B:EUUtem1</t>
        </r>
      </text>
    </comment>
    <comment ref="AA64" authorId="0" shapeId="0">
      <text>
        <r>
          <rPr>
            <sz val="11"/>
            <rFont val="Calibri"/>
            <family val="2"/>
            <charset val="238"/>
          </rPr>
          <t>SZV_B:EgyebUtem1</t>
        </r>
      </text>
    </comment>
    <comment ref="AB64" authorId="0" shapeId="0">
      <text>
        <r>
          <rPr>
            <sz val="11"/>
            <rFont val="Calibri"/>
            <family val="2"/>
            <charset val="238"/>
          </rPr>
          <t>SZV_B:HitelKotvenyUtem1</t>
        </r>
      </text>
    </comment>
    <comment ref="AC64" authorId="0" shapeId="0">
      <text>
        <r>
          <rPr>
            <sz val="11"/>
            <rFont val="Calibri"/>
            <family val="2"/>
            <charset val="238"/>
          </rPr>
          <t>SZV_B:OsszesenUtem1</t>
        </r>
      </text>
    </comment>
    <comment ref="AF64" authorId="0" shapeId="0">
      <text>
        <r>
          <rPr>
            <sz val="11"/>
            <rFont val="Calibri"/>
            <family val="2"/>
            <charset val="238"/>
          </rPr>
          <t>SZV_B:HDUtem2</t>
        </r>
      </text>
    </comment>
    <comment ref="AG64" authorId="0" shapeId="0">
      <text>
        <r>
          <rPr>
            <sz val="11"/>
            <rFont val="Calibri"/>
            <family val="2"/>
            <charset val="238"/>
          </rPr>
          <t>SZV_B:ECSUtem2</t>
        </r>
      </text>
    </comment>
    <comment ref="AH64" authorId="0" shapeId="0">
      <text>
        <r>
          <rPr>
            <sz val="11"/>
            <rFont val="Calibri"/>
            <family val="2"/>
            <charset val="238"/>
          </rPr>
          <t>SZV_B:KFHUtem2</t>
        </r>
      </text>
    </comment>
    <comment ref="AI64" authorId="0" shapeId="0">
      <text>
        <r>
          <rPr>
            <sz val="11"/>
            <rFont val="Calibri"/>
            <family val="2"/>
            <charset val="238"/>
          </rPr>
          <t>SZV_B:Egyeb_SajatUtem2</t>
        </r>
      </text>
    </comment>
    <comment ref="AJ64" authorId="0" shapeId="0">
      <text>
        <r>
          <rPr>
            <sz val="11"/>
            <rFont val="Calibri"/>
            <family val="2"/>
            <charset val="238"/>
          </rPr>
          <t>SZV_B:DijUtem2</t>
        </r>
      </text>
    </comment>
    <comment ref="AK64" authorId="0" shapeId="0">
      <text>
        <r>
          <rPr>
            <sz val="11"/>
            <rFont val="Calibri"/>
            <family val="2"/>
            <charset val="238"/>
          </rPr>
          <t>SZV_B:EM_Melleklet1_Utem2</t>
        </r>
      </text>
    </comment>
    <comment ref="AL64" authorId="0" shapeId="0">
      <text>
        <r>
          <rPr>
            <sz val="11"/>
            <rFont val="Calibri"/>
            <family val="2"/>
            <charset val="238"/>
          </rPr>
          <t>SZV_B:EgyebAllamiUtem2</t>
        </r>
      </text>
    </comment>
    <comment ref="AM64" authorId="0" shapeId="0">
      <text>
        <r>
          <rPr>
            <sz val="11"/>
            <rFont val="Calibri"/>
            <family val="2"/>
            <charset val="238"/>
          </rPr>
          <t>SZV_B:OnkormanyzatiUtem2</t>
        </r>
      </text>
    </comment>
    <comment ref="AN64" authorId="0" shapeId="0">
      <text>
        <r>
          <rPr>
            <sz val="11"/>
            <rFont val="Calibri"/>
            <family val="2"/>
            <charset val="238"/>
          </rPr>
          <t>SZV_B:EUUtem2</t>
        </r>
      </text>
    </comment>
    <comment ref="AO64" authorId="0" shapeId="0">
      <text>
        <r>
          <rPr>
            <sz val="11"/>
            <rFont val="Calibri"/>
            <family val="2"/>
            <charset val="238"/>
          </rPr>
          <t>SZV_B:EgyebUtem2</t>
        </r>
      </text>
    </comment>
    <comment ref="AP64" authorId="0" shapeId="0">
      <text>
        <r>
          <rPr>
            <sz val="11"/>
            <rFont val="Calibri"/>
            <family val="2"/>
            <charset val="238"/>
          </rPr>
          <t>SZV_B:HitelKotvenyUtem2</t>
        </r>
      </text>
    </comment>
    <comment ref="AQ64" authorId="0" shapeId="0">
      <text>
        <r>
          <rPr>
            <sz val="11"/>
            <rFont val="Calibri"/>
            <family val="2"/>
            <charset val="238"/>
          </rPr>
          <t>SZV_B:OsszesenUtem2</t>
        </r>
      </text>
    </comment>
    <comment ref="AR64" authorId="0" shapeId="0">
      <text>
        <r>
          <rPr>
            <sz val="11"/>
            <rFont val="Calibri"/>
            <family val="2"/>
            <charset val="238"/>
          </rPr>
          <t>SZV_B:ForrashianyUtem2</t>
        </r>
      </text>
    </comment>
    <comment ref="AU64" authorId="0" shapeId="0">
      <text>
        <r>
          <rPr>
            <sz val="11"/>
            <rFont val="Calibri"/>
            <family val="2"/>
            <charset val="238"/>
          </rPr>
          <t>SZV_B:Indokolas</t>
        </r>
      </text>
    </comment>
    <comment ref="AV64" authorId="0" shapeId="0">
      <text>
        <r>
          <rPr>
            <sz val="11"/>
            <rFont val="Calibri"/>
            <family val="2"/>
            <charset val="238"/>
          </rPr>
          <t>SZV_B:Megjegyzes</t>
        </r>
      </text>
    </comment>
    <comment ref="AW64" authorId="0" shapeId="0">
      <text>
        <r>
          <rPr>
            <sz val="11"/>
            <rFont val="Calibri"/>
            <family val="2"/>
            <charset val="238"/>
          </rPr>
          <t>SZV_B:FeladatSorszam</t>
        </r>
      </text>
    </comment>
    <comment ref="AY64" authorId="0" shapeId="0">
      <text>
        <r>
          <rPr>
            <sz val="11"/>
            <rFont val="Calibri"/>
            <family val="2"/>
            <charset val="238"/>
          </rPr>
          <t>SZV_B:ISA</t>
        </r>
      </text>
    </comment>
    <comment ref="B65" authorId="0" shapeId="0">
      <text>
        <r>
          <rPr>
            <sz val="11"/>
            <rFont val="Calibri"/>
            <family val="2"/>
            <charset val="238"/>
          </rPr>
          <t>SZV_B:FontossagiSorrent</t>
        </r>
      </text>
    </comment>
    <comment ref="C65" authorId="0" shapeId="0">
      <text>
        <r>
          <rPr>
            <sz val="11"/>
            <rFont val="Calibri"/>
            <family val="2"/>
            <charset val="238"/>
          </rPr>
          <t>SZV_B:FeladatKategoria</t>
        </r>
      </text>
    </comment>
    <comment ref="D65" authorId="0" shapeId="0">
      <text>
        <r>
          <rPr>
            <sz val="11"/>
            <rFont val="Calibri"/>
            <family val="2"/>
            <charset val="238"/>
          </rPr>
          <t>SZV_B:FeladatMegnevezes</t>
        </r>
      </text>
    </comment>
    <comment ref="E65" authorId="0" shapeId="0">
      <text>
        <r>
          <rPr>
            <sz val="11"/>
            <rFont val="Calibri"/>
            <family val="2"/>
            <charset val="238"/>
          </rPr>
          <t>SZV_B:ElviEngedelySzam</t>
        </r>
      </text>
    </comment>
    <comment ref="F65" authorId="0" shapeId="0">
      <text>
        <r>
          <rPr>
            <sz val="11"/>
            <rFont val="Calibri"/>
            <family val="2"/>
            <charset val="238"/>
          </rPr>
          <t>SZV_B:VKR_Kod</t>
        </r>
      </text>
    </comment>
    <comment ref="G65" authorId="0" shapeId="0">
      <text>
        <r>
          <rPr>
            <sz val="11"/>
            <rFont val="Calibri"/>
            <family val="2"/>
            <charset val="238"/>
          </rPr>
          <t>SZV_B:VKR_Nev</t>
        </r>
      </text>
    </comment>
    <comment ref="H65" authorId="0" shapeId="0">
      <text>
        <r>
          <rPr>
            <sz val="11"/>
            <rFont val="Calibri"/>
            <family val="2"/>
            <charset val="238"/>
          </rPr>
          <t>SZV_B:FeladatAzonosito</t>
        </r>
      </text>
    </comment>
    <comment ref="I65" authorId="0" shapeId="0">
      <text>
        <r>
          <rPr>
            <sz val="11"/>
            <rFont val="Calibri"/>
            <family val="2"/>
            <charset val="238"/>
          </rPr>
          <t>SZV_B:EllatasiTerulet</t>
        </r>
      </text>
    </comment>
    <comment ref="J65" authorId="0" shapeId="0">
      <text>
        <r>
          <rPr>
            <sz val="11"/>
            <rFont val="Calibri"/>
            <family val="2"/>
            <charset val="238"/>
          </rPr>
          <t>SZV_B:EllatasertFelelos</t>
        </r>
      </text>
    </comment>
    <comment ref="K65" authorId="0" shapeId="0">
      <text>
        <r>
          <rPr>
            <sz val="11"/>
            <rFont val="Calibri"/>
            <family val="2"/>
            <charset val="238"/>
          </rPr>
          <t>SZV_B:TervezettNettoKoltseg</t>
        </r>
      </text>
    </comment>
    <comment ref="L65" authorId="0" shapeId="0">
      <text>
        <r>
          <rPr>
            <sz val="11"/>
            <rFont val="Calibri"/>
            <family val="2"/>
            <charset val="238"/>
          </rPr>
          <t>SZV_B:IdotartamKezdes</t>
        </r>
      </text>
    </comment>
    <comment ref="M65" authorId="0" shapeId="0">
      <text>
        <r>
          <rPr>
            <sz val="11"/>
            <rFont val="Calibri"/>
            <family val="2"/>
            <charset val="238"/>
          </rPr>
          <t>SZV_B:IdotartamBefejezes</t>
        </r>
      </text>
    </comment>
    <comment ref="N65" authorId="0" shapeId="0">
      <text>
        <r>
          <rPr>
            <sz val="11"/>
            <rFont val="Calibri"/>
            <family val="2"/>
            <charset val="238"/>
          </rPr>
          <t>SZV_B:NettoKoltsegUtem1</t>
        </r>
      </text>
    </comment>
    <comment ref="O65" authorId="0" shapeId="0">
      <text>
        <r>
          <rPr>
            <sz val="11"/>
            <rFont val="Calibri"/>
            <family val="2"/>
            <charset val="238"/>
          </rPr>
          <t>SZV_B:NettoKoltsegUtem2</t>
        </r>
      </text>
    </comment>
    <comment ref="P65" authorId="0" shapeId="0">
      <text>
        <r>
          <rPr>
            <sz val="11"/>
            <rFont val="Calibri"/>
            <family val="2"/>
            <charset val="238"/>
          </rPr>
          <t>SZV_B:EM_Melleklet2_KTG</t>
        </r>
      </text>
    </comment>
    <comment ref="R65" authorId="0" shapeId="0">
      <text>
        <r>
          <rPr>
            <sz val="11"/>
            <rFont val="Calibri"/>
            <family val="2"/>
            <charset val="238"/>
          </rPr>
          <t>SZV_B:HDUtem1</t>
        </r>
      </text>
    </comment>
    <comment ref="S65" authorId="0" shapeId="0">
      <text>
        <r>
          <rPr>
            <sz val="11"/>
            <rFont val="Calibri"/>
            <family val="2"/>
            <charset val="238"/>
          </rPr>
          <t>SZV_B:ECSUtem1</t>
        </r>
      </text>
    </comment>
    <comment ref="T65" authorId="0" shapeId="0">
      <text>
        <r>
          <rPr>
            <sz val="11"/>
            <rFont val="Calibri"/>
            <family val="2"/>
            <charset val="238"/>
          </rPr>
          <t>SZV_B:KFHUtem1</t>
        </r>
      </text>
    </comment>
    <comment ref="U65" authorId="0" shapeId="0">
      <text>
        <r>
          <rPr>
            <sz val="11"/>
            <rFont val="Calibri"/>
            <family val="2"/>
            <charset val="238"/>
          </rPr>
          <t>SZV_B:Egyeb_SajatUtem1</t>
        </r>
      </text>
    </comment>
    <comment ref="V65" authorId="0" shapeId="0">
      <text>
        <r>
          <rPr>
            <sz val="11"/>
            <rFont val="Calibri"/>
            <family val="2"/>
            <charset val="238"/>
          </rPr>
          <t>SZV_B:DijUtem1</t>
        </r>
      </text>
    </comment>
    <comment ref="W65" authorId="0" shapeId="0">
      <text>
        <r>
          <rPr>
            <sz val="11"/>
            <rFont val="Calibri"/>
            <family val="2"/>
            <charset val="238"/>
          </rPr>
          <t>SZV_B:EM_Melleklet1_Utem1</t>
        </r>
      </text>
    </comment>
    <comment ref="X65" authorId="0" shapeId="0">
      <text>
        <r>
          <rPr>
            <sz val="11"/>
            <rFont val="Calibri"/>
            <family val="2"/>
            <charset val="238"/>
          </rPr>
          <t>SZV_B:EgyebAllamiUtem1</t>
        </r>
      </text>
    </comment>
    <comment ref="Y65" authorId="0" shapeId="0">
      <text>
        <r>
          <rPr>
            <sz val="11"/>
            <rFont val="Calibri"/>
            <family val="2"/>
            <charset val="238"/>
          </rPr>
          <t>SZV_B:OnkormanyzatiUtem1</t>
        </r>
      </text>
    </comment>
    <comment ref="Z65" authorId="0" shapeId="0">
      <text>
        <r>
          <rPr>
            <sz val="11"/>
            <rFont val="Calibri"/>
            <family val="2"/>
            <charset val="238"/>
          </rPr>
          <t>SZV_B:EUUtem1</t>
        </r>
      </text>
    </comment>
    <comment ref="AA65" authorId="0" shapeId="0">
      <text>
        <r>
          <rPr>
            <sz val="11"/>
            <rFont val="Calibri"/>
            <family val="2"/>
            <charset val="238"/>
          </rPr>
          <t>SZV_B:EgyebUtem1</t>
        </r>
      </text>
    </comment>
    <comment ref="AB65" authorId="0" shapeId="0">
      <text>
        <r>
          <rPr>
            <sz val="11"/>
            <rFont val="Calibri"/>
            <family val="2"/>
            <charset val="238"/>
          </rPr>
          <t>SZV_B:HitelKotvenyUtem1</t>
        </r>
      </text>
    </comment>
    <comment ref="AC65" authorId="0" shapeId="0">
      <text>
        <r>
          <rPr>
            <sz val="11"/>
            <rFont val="Calibri"/>
            <family val="2"/>
            <charset val="238"/>
          </rPr>
          <t>SZV_B:OsszesenUtem1</t>
        </r>
      </text>
    </comment>
    <comment ref="AF65" authorId="0" shapeId="0">
      <text>
        <r>
          <rPr>
            <sz val="11"/>
            <rFont val="Calibri"/>
            <family val="2"/>
            <charset val="238"/>
          </rPr>
          <t>SZV_B:HDUtem2</t>
        </r>
      </text>
    </comment>
    <comment ref="AG65" authorId="0" shapeId="0">
      <text>
        <r>
          <rPr>
            <sz val="11"/>
            <rFont val="Calibri"/>
            <family val="2"/>
            <charset val="238"/>
          </rPr>
          <t>SZV_B:ECSUtem2</t>
        </r>
      </text>
    </comment>
    <comment ref="AH65" authorId="0" shapeId="0">
      <text>
        <r>
          <rPr>
            <sz val="11"/>
            <rFont val="Calibri"/>
            <family val="2"/>
            <charset val="238"/>
          </rPr>
          <t>SZV_B:KFHUtem2</t>
        </r>
      </text>
    </comment>
    <comment ref="AI65" authorId="0" shapeId="0">
      <text>
        <r>
          <rPr>
            <sz val="11"/>
            <rFont val="Calibri"/>
            <family val="2"/>
            <charset val="238"/>
          </rPr>
          <t>SZV_B:Egyeb_SajatUtem2</t>
        </r>
      </text>
    </comment>
    <comment ref="AJ65" authorId="0" shapeId="0">
      <text>
        <r>
          <rPr>
            <sz val="11"/>
            <rFont val="Calibri"/>
            <family val="2"/>
            <charset val="238"/>
          </rPr>
          <t>SZV_B:DijUtem2</t>
        </r>
      </text>
    </comment>
    <comment ref="AK65" authorId="0" shapeId="0">
      <text>
        <r>
          <rPr>
            <sz val="11"/>
            <rFont val="Calibri"/>
            <family val="2"/>
            <charset val="238"/>
          </rPr>
          <t>SZV_B:EM_Melleklet1_Utem2</t>
        </r>
      </text>
    </comment>
    <comment ref="AL65" authorId="0" shapeId="0">
      <text>
        <r>
          <rPr>
            <sz val="11"/>
            <rFont val="Calibri"/>
            <family val="2"/>
            <charset val="238"/>
          </rPr>
          <t>SZV_B:EgyebAllamiUtem2</t>
        </r>
      </text>
    </comment>
    <comment ref="AM65" authorId="0" shapeId="0">
      <text>
        <r>
          <rPr>
            <sz val="11"/>
            <rFont val="Calibri"/>
            <family val="2"/>
            <charset val="238"/>
          </rPr>
          <t>SZV_B:OnkormanyzatiUtem2</t>
        </r>
      </text>
    </comment>
    <comment ref="AN65" authorId="0" shapeId="0">
      <text>
        <r>
          <rPr>
            <sz val="11"/>
            <rFont val="Calibri"/>
            <family val="2"/>
            <charset val="238"/>
          </rPr>
          <t>SZV_B:EUUtem2</t>
        </r>
      </text>
    </comment>
    <comment ref="AO65" authorId="0" shapeId="0">
      <text>
        <r>
          <rPr>
            <sz val="11"/>
            <rFont val="Calibri"/>
            <family val="2"/>
            <charset val="238"/>
          </rPr>
          <t>SZV_B:EgyebUtem2</t>
        </r>
      </text>
    </comment>
    <comment ref="AP65" authorId="0" shapeId="0">
      <text>
        <r>
          <rPr>
            <sz val="11"/>
            <rFont val="Calibri"/>
            <family val="2"/>
            <charset val="238"/>
          </rPr>
          <t>SZV_B:HitelKotvenyUtem2</t>
        </r>
      </text>
    </comment>
    <comment ref="AQ65" authorId="0" shapeId="0">
      <text>
        <r>
          <rPr>
            <sz val="11"/>
            <rFont val="Calibri"/>
            <family val="2"/>
            <charset val="238"/>
          </rPr>
          <t>SZV_B:OsszesenUtem2</t>
        </r>
      </text>
    </comment>
    <comment ref="AR65" authorId="0" shapeId="0">
      <text>
        <r>
          <rPr>
            <sz val="11"/>
            <rFont val="Calibri"/>
            <family val="2"/>
            <charset val="238"/>
          </rPr>
          <t>SZV_B:ForrashianyUtem2</t>
        </r>
      </text>
    </comment>
    <comment ref="AU65" authorId="0" shapeId="0">
      <text>
        <r>
          <rPr>
            <sz val="11"/>
            <rFont val="Calibri"/>
            <family val="2"/>
            <charset val="238"/>
          </rPr>
          <t>SZV_B:Indokolas</t>
        </r>
      </text>
    </comment>
    <comment ref="AV65" authorId="0" shapeId="0">
      <text>
        <r>
          <rPr>
            <sz val="11"/>
            <rFont val="Calibri"/>
            <family val="2"/>
            <charset val="238"/>
          </rPr>
          <t>SZV_B:Megjegyzes</t>
        </r>
      </text>
    </comment>
    <comment ref="AW65" authorId="0" shapeId="0">
      <text>
        <r>
          <rPr>
            <sz val="11"/>
            <rFont val="Calibri"/>
            <family val="2"/>
            <charset val="238"/>
          </rPr>
          <t>SZV_B:FeladatSorszam</t>
        </r>
      </text>
    </comment>
    <comment ref="AY65" authorId="0" shapeId="0">
      <text>
        <r>
          <rPr>
            <sz val="11"/>
            <rFont val="Calibri"/>
            <family val="2"/>
            <charset val="238"/>
          </rPr>
          <t>SZV_B:ISA</t>
        </r>
      </text>
    </comment>
    <comment ref="B66" authorId="0" shapeId="0">
      <text>
        <r>
          <rPr>
            <sz val="11"/>
            <rFont val="Calibri"/>
            <family val="2"/>
            <charset val="238"/>
          </rPr>
          <t>SZV_B:FontossagiSorrent</t>
        </r>
      </text>
    </comment>
    <comment ref="C66" authorId="0" shapeId="0">
      <text>
        <r>
          <rPr>
            <sz val="11"/>
            <rFont val="Calibri"/>
            <family val="2"/>
            <charset val="238"/>
          </rPr>
          <t>SZV_B:FeladatKategoria</t>
        </r>
      </text>
    </comment>
    <comment ref="D66" authorId="0" shapeId="0">
      <text>
        <r>
          <rPr>
            <sz val="11"/>
            <rFont val="Calibri"/>
            <family val="2"/>
            <charset val="238"/>
          </rPr>
          <t>SZV_B:FeladatMegnevezes</t>
        </r>
      </text>
    </comment>
    <comment ref="E66" authorId="0" shapeId="0">
      <text>
        <r>
          <rPr>
            <sz val="11"/>
            <rFont val="Calibri"/>
            <family val="2"/>
            <charset val="238"/>
          </rPr>
          <t>SZV_B:ElviEngedelySzam</t>
        </r>
      </text>
    </comment>
    <comment ref="F66" authorId="0" shapeId="0">
      <text>
        <r>
          <rPr>
            <sz val="11"/>
            <rFont val="Calibri"/>
            <family val="2"/>
            <charset val="238"/>
          </rPr>
          <t>SZV_B:VKR_Kod</t>
        </r>
      </text>
    </comment>
    <comment ref="G66" authorId="0" shapeId="0">
      <text>
        <r>
          <rPr>
            <sz val="11"/>
            <rFont val="Calibri"/>
            <family val="2"/>
            <charset val="238"/>
          </rPr>
          <t>SZV_B:VKR_Nev</t>
        </r>
      </text>
    </comment>
    <comment ref="H66" authorId="0" shapeId="0">
      <text>
        <r>
          <rPr>
            <sz val="11"/>
            <rFont val="Calibri"/>
            <family val="2"/>
            <charset val="238"/>
          </rPr>
          <t>SZV_B:FeladatAzonosito</t>
        </r>
      </text>
    </comment>
    <comment ref="I66" authorId="0" shapeId="0">
      <text>
        <r>
          <rPr>
            <sz val="11"/>
            <rFont val="Calibri"/>
            <family val="2"/>
            <charset val="238"/>
          </rPr>
          <t>SZV_B:EllatasiTerulet</t>
        </r>
      </text>
    </comment>
    <comment ref="J66" authorId="0" shapeId="0">
      <text>
        <r>
          <rPr>
            <sz val="11"/>
            <rFont val="Calibri"/>
            <family val="2"/>
            <charset val="238"/>
          </rPr>
          <t>SZV_B:EllatasertFelelos</t>
        </r>
      </text>
    </comment>
    <comment ref="K66" authorId="0" shapeId="0">
      <text>
        <r>
          <rPr>
            <sz val="11"/>
            <rFont val="Calibri"/>
            <family val="2"/>
            <charset val="238"/>
          </rPr>
          <t>SZV_B:TervezettNettoKoltseg</t>
        </r>
      </text>
    </comment>
    <comment ref="L66" authorId="0" shapeId="0">
      <text>
        <r>
          <rPr>
            <sz val="11"/>
            <rFont val="Calibri"/>
            <family val="2"/>
            <charset val="238"/>
          </rPr>
          <t>SZV_B:IdotartamKezdes</t>
        </r>
      </text>
    </comment>
    <comment ref="M66" authorId="0" shapeId="0">
      <text>
        <r>
          <rPr>
            <sz val="11"/>
            <rFont val="Calibri"/>
            <family val="2"/>
            <charset val="238"/>
          </rPr>
          <t>SZV_B:IdotartamBefejezes</t>
        </r>
      </text>
    </comment>
    <comment ref="N66" authorId="0" shapeId="0">
      <text>
        <r>
          <rPr>
            <sz val="11"/>
            <rFont val="Calibri"/>
            <family val="2"/>
            <charset val="238"/>
          </rPr>
          <t>SZV_B:NettoKoltsegUtem1</t>
        </r>
      </text>
    </comment>
    <comment ref="O66" authorId="0" shapeId="0">
      <text>
        <r>
          <rPr>
            <sz val="11"/>
            <rFont val="Calibri"/>
            <family val="2"/>
            <charset val="238"/>
          </rPr>
          <t>SZV_B:NettoKoltsegUtem2</t>
        </r>
      </text>
    </comment>
    <comment ref="P66" authorId="0" shapeId="0">
      <text>
        <r>
          <rPr>
            <sz val="11"/>
            <rFont val="Calibri"/>
            <family val="2"/>
            <charset val="238"/>
          </rPr>
          <t>SZV_B:EM_Melleklet2_KTG</t>
        </r>
      </text>
    </comment>
    <comment ref="R66" authorId="0" shapeId="0">
      <text>
        <r>
          <rPr>
            <sz val="11"/>
            <rFont val="Calibri"/>
            <family val="2"/>
            <charset val="238"/>
          </rPr>
          <t>SZV_B:HDUtem1</t>
        </r>
      </text>
    </comment>
    <comment ref="S66" authorId="0" shapeId="0">
      <text>
        <r>
          <rPr>
            <sz val="11"/>
            <rFont val="Calibri"/>
            <family val="2"/>
            <charset val="238"/>
          </rPr>
          <t>SZV_B:ECSUtem1</t>
        </r>
      </text>
    </comment>
    <comment ref="T66" authorId="0" shapeId="0">
      <text>
        <r>
          <rPr>
            <sz val="11"/>
            <rFont val="Calibri"/>
            <family val="2"/>
            <charset val="238"/>
          </rPr>
          <t>SZV_B:KFHUtem1</t>
        </r>
      </text>
    </comment>
    <comment ref="U66" authorId="0" shapeId="0">
      <text>
        <r>
          <rPr>
            <sz val="11"/>
            <rFont val="Calibri"/>
            <family val="2"/>
            <charset val="238"/>
          </rPr>
          <t>SZV_B:Egyeb_SajatUtem1</t>
        </r>
      </text>
    </comment>
    <comment ref="V66" authorId="0" shapeId="0">
      <text>
        <r>
          <rPr>
            <sz val="11"/>
            <rFont val="Calibri"/>
            <family val="2"/>
            <charset val="238"/>
          </rPr>
          <t>SZV_B:DijUtem1</t>
        </r>
      </text>
    </comment>
    <comment ref="W66" authorId="0" shapeId="0">
      <text>
        <r>
          <rPr>
            <sz val="11"/>
            <rFont val="Calibri"/>
            <family val="2"/>
            <charset val="238"/>
          </rPr>
          <t>SZV_B:EM_Melleklet1_Utem1</t>
        </r>
      </text>
    </comment>
    <comment ref="X66" authorId="0" shapeId="0">
      <text>
        <r>
          <rPr>
            <sz val="11"/>
            <rFont val="Calibri"/>
            <family val="2"/>
            <charset val="238"/>
          </rPr>
          <t>SZV_B:EgyebAllamiUtem1</t>
        </r>
      </text>
    </comment>
    <comment ref="Y66" authorId="0" shapeId="0">
      <text>
        <r>
          <rPr>
            <sz val="11"/>
            <rFont val="Calibri"/>
            <family val="2"/>
            <charset val="238"/>
          </rPr>
          <t>SZV_B:OnkormanyzatiUtem1</t>
        </r>
      </text>
    </comment>
    <comment ref="Z66" authorId="0" shapeId="0">
      <text>
        <r>
          <rPr>
            <sz val="11"/>
            <rFont val="Calibri"/>
            <family val="2"/>
            <charset val="238"/>
          </rPr>
          <t>SZV_B:EUUtem1</t>
        </r>
      </text>
    </comment>
    <comment ref="AA66" authorId="0" shapeId="0">
      <text>
        <r>
          <rPr>
            <sz val="11"/>
            <rFont val="Calibri"/>
            <family val="2"/>
            <charset val="238"/>
          </rPr>
          <t>SZV_B:EgyebUtem1</t>
        </r>
      </text>
    </comment>
    <comment ref="AB66" authorId="0" shapeId="0">
      <text>
        <r>
          <rPr>
            <sz val="11"/>
            <rFont val="Calibri"/>
            <family val="2"/>
            <charset val="238"/>
          </rPr>
          <t>SZV_B:HitelKotvenyUtem1</t>
        </r>
      </text>
    </comment>
    <comment ref="AC66" authorId="0" shapeId="0">
      <text>
        <r>
          <rPr>
            <sz val="11"/>
            <rFont val="Calibri"/>
            <family val="2"/>
            <charset val="238"/>
          </rPr>
          <t>SZV_B:OsszesenUtem1</t>
        </r>
      </text>
    </comment>
    <comment ref="AF66" authorId="0" shapeId="0">
      <text>
        <r>
          <rPr>
            <sz val="11"/>
            <rFont val="Calibri"/>
            <family val="2"/>
            <charset val="238"/>
          </rPr>
          <t>SZV_B:HDUtem2</t>
        </r>
      </text>
    </comment>
    <comment ref="AG66" authorId="0" shapeId="0">
      <text>
        <r>
          <rPr>
            <sz val="11"/>
            <rFont val="Calibri"/>
            <family val="2"/>
            <charset val="238"/>
          </rPr>
          <t>SZV_B:ECSUtem2</t>
        </r>
      </text>
    </comment>
    <comment ref="AH66" authorId="0" shapeId="0">
      <text>
        <r>
          <rPr>
            <sz val="11"/>
            <rFont val="Calibri"/>
            <family val="2"/>
            <charset val="238"/>
          </rPr>
          <t>SZV_B:KFHUtem2</t>
        </r>
      </text>
    </comment>
    <comment ref="AI66" authorId="0" shapeId="0">
      <text>
        <r>
          <rPr>
            <sz val="11"/>
            <rFont val="Calibri"/>
            <family val="2"/>
            <charset val="238"/>
          </rPr>
          <t>SZV_B:Egyeb_SajatUtem2</t>
        </r>
      </text>
    </comment>
    <comment ref="AJ66" authorId="0" shapeId="0">
      <text>
        <r>
          <rPr>
            <sz val="11"/>
            <rFont val="Calibri"/>
            <family val="2"/>
            <charset val="238"/>
          </rPr>
          <t>SZV_B:DijUtem2</t>
        </r>
      </text>
    </comment>
    <comment ref="AK66" authorId="0" shapeId="0">
      <text>
        <r>
          <rPr>
            <sz val="11"/>
            <rFont val="Calibri"/>
            <family val="2"/>
            <charset val="238"/>
          </rPr>
          <t>SZV_B:EM_Melleklet1_Utem2</t>
        </r>
      </text>
    </comment>
    <comment ref="AL66" authorId="0" shapeId="0">
      <text>
        <r>
          <rPr>
            <sz val="11"/>
            <rFont val="Calibri"/>
            <family val="2"/>
            <charset val="238"/>
          </rPr>
          <t>SZV_B:EgyebAllamiUtem2</t>
        </r>
      </text>
    </comment>
    <comment ref="AM66" authorId="0" shapeId="0">
      <text>
        <r>
          <rPr>
            <sz val="11"/>
            <rFont val="Calibri"/>
            <family val="2"/>
            <charset val="238"/>
          </rPr>
          <t>SZV_B:OnkormanyzatiUtem2</t>
        </r>
      </text>
    </comment>
    <comment ref="AN66" authorId="0" shapeId="0">
      <text>
        <r>
          <rPr>
            <sz val="11"/>
            <rFont val="Calibri"/>
            <family val="2"/>
            <charset val="238"/>
          </rPr>
          <t>SZV_B:EUUtem2</t>
        </r>
      </text>
    </comment>
    <comment ref="AO66" authorId="0" shapeId="0">
      <text>
        <r>
          <rPr>
            <sz val="11"/>
            <rFont val="Calibri"/>
            <family val="2"/>
            <charset val="238"/>
          </rPr>
          <t>SZV_B:EgyebUtem2</t>
        </r>
      </text>
    </comment>
    <comment ref="AP66" authorId="0" shapeId="0">
      <text>
        <r>
          <rPr>
            <sz val="11"/>
            <rFont val="Calibri"/>
            <family val="2"/>
            <charset val="238"/>
          </rPr>
          <t>SZV_B:HitelKotvenyUtem2</t>
        </r>
      </text>
    </comment>
    <comment ref="AQ66" authorId="0" shapeId="0">
      <text>
        <r>
          <rPr>
            <sz val="11"/>
            <rFont val="Calibri"/>
            <family val="2"/>
            <charset val="238"/>
          </rPr>
          <t>SZV_B:OsszesenUtem2</t>
        </r>
      </text>
    </comment>
    <comment ref="AR66" authorId="0" shapeId="0">
      <text>
        <r>
          <rPr>
            <sz val="11"/>
            <rFont val="Calibri"/>
            <family val="2"/>
            <charset val="238"/>
          </rPr>
          <t>SZV_B:ForrashianyUtem2</t>
        </r>
      </text>
    </comment>
    <comment ref="AU66" authorId="0" shapeId="0">
      <text>
        <r>
          <rPr>
            <sz val="11"/>
            <rFont val="Calibri"/>
            <family val="2"/>
            <charset val="238"/>
          </rPr>
          <t>SZV_B:Indokolas</t>
        </r>
      </text>
    </comment>
    <comment ref="AV66" authorId="0" shapeId="0">
      <text>
        <r>
          <rPr>
            <sz val="11"/>
            <rFont val="Calibri"/>
            <family val="2"/>
            <charset val="238"/>
          </rPr>
          <t>SZV_B:Megjegyzes</t>
        </r>
      </text>
    </comment>
    <comment ref="AW66" authorId="0" shapeId="0">
      <text>
        <r>
          <rPr>
            <sz val="11"/>
            <rFont val="Calibri"/>
            <family val="2"/>
            <charset val="238"/>
          </rPr>
          <t>SZV_B:FeladatSorszam</t>
        </r>
      </text>
    </comment>
    <comment ref="AY66" authorId="0" shapeId="0">
      <text>
        <r>
          <rPr>
            <sz val="11"/>
            <rFont val="Calibri"/>
            <family val="2"/>
            <charset val="238"/>
          </rPr>
          <t>SZV_B:ISA</t>
        </r>
      </text>
    </comment>
    <comment ref="B68" authorId="0" shapeId="0">
      <text>
        <r>
          <rPr>
            <sz val="11"/>
            <rFont val="Calibri"/>
            <family val="2"/>
            <charset val="238"/>
          </rPr>
          <t>SZV_B:FontossagiSorrent</t>
        </r>
      </text>
    </comment>
    <comment ref="C68" authorId="0" shapeId="0">
      <text>
        <r>
          <rPr>
            <sz val="11"/>
            <rFont val="Calibri"/>
            <family val="2"/>
            <charset val="238"/>
          </rPr>
          <t>SZV_B:FeladatKategoria</t>
        </r>
      </text>
    </comment>
    <comment ref="D68" authorId="0" shapeId="0">
      <text>
        <r>
          <rPr>
            <sz val="11"/>
            <rFont val="Calibri"/>
            <family val="2"/>
            <charset val="238"/>
          </rPr>
          <t>SZV_B:FeladatMegnevezes</t>
        </r>
      </text>
    </comment>
    <comment ref="E68" authorId="0" shapeId="0">
      <text>
        <r>
          <rPr>
            <sz val="11"/>
            <rFont val="Calibri"/>
            <family val="2"/>
            <charset val="238"/>
          </rPr>
          <t>SZV_B:ElviEngedelySzam</t>
        </r>
      </text>
    </comment>
    <comment ref="F68" authorId="0" shapeId="0">
      <text>
        <r>
          <rPr>
            <sz val="11"/>
            <rFont val="Calibri"/>
            <family val="2"/>
            <charset val="238"/>
          </rPr>
          <t>SZV_B:VKR_Kod</t>
        </r>
      </text>
    </comment>
    <comment ref="G68" authorId="0" shapeId="0">
      <text>
        <r>
          <rPr>
            <sz val="11"/>
            <rFont val="Calibri"/>
            <family val="2"/>
            <charset val="238"/>
          </rPr>
          <t>SZV_B:VKR_Nev</t>
        </r>
      </text>
    </comment>
    <comment ref="H68" authorId="0" shapeId="0">
      <text>
        <r>
          <rPr>
            <sz val="11"/>
            <rFont val="Calibri"/>
            <family val="2"/>
            <charset val="238"/>
          </rPr>
          <t>SZV_B:FeladatAzonosito</t>
        </r>
      </text>
    </comment>
    <comment ref="I68" authorId="0" shapeId="0">
      <text>
        <r>
          <rPr>
            <sz val="11"/>
            <rFont val="Calibri"/>
            <family val="2"/>
            <charset val="238"/>
          </rPr>
          <t>SZV_B:EllatasiTerulet</t>
        </r>
      </text>
    </comment>
    <comment ref="J68" authorId="0" shapeId="0">
      <text>
        <r>
          <rPr>
            <sz val="11"/>
            <rFont val="Calibri"/>
            <family val="2"/>
            <charset val="238"/>
          </rPr>
          <t>SZV_B:EllatasertFelelos</t>
        </r>
      </text>
    </comment>
    <comment ref="K68" authorId="0" shapeId="0">
      <text>
        <r>
          <rPr>
            <sz val="11"/>
            <rFont val="Calibri"/>
            <family val="2"/>
            <charset val="238"/>
          </rPr>
          <t>SZV_B:TervezettNettoKoltseg</t>
        </r>
      </text>
    </comment>
    <comment ref="L68" authorId="0" shapeId="0">
      <text>
        <r>
          <rPr>
            <sz val="11"/>
            <rFont val="Calibri"/>
            <family val="2"/>
            <charset val="238"/>
          </rPr>
          <t>SZV_B:IdotartamKezdes</t>
        </r>
      </text>
    </comment>
    <comment ref="M68" authorId="0" shapeId="0">
      <text>
        <r>
          <rPr>
            <sz val="11"/>
            <rFont val="Calibri"/>
            <family val="2"/>
            <charset val="238"/>
          </rPr>
          <t>SZV_B:IdotartamBefejezes</t>
        </r>
      </text>
    </comment>
    <comment ref="N68" authorId="0" shapeId="0">
      <text>
        <r>
          <rPr>
            <sz val="11"/>
            <rFont val="Calibri"/>
            <family val="2"/>
            <charset val="238"/>
          </rPr>
          <t>SZV_B:NettoKoltsegUtem1</t>
        </r>
      </text>
    </comment>
    <comment ref="O68" authorId="0" shapeId="0">
      <text>
        <r>
          <rPr>
            <sz val="11"/>
            <rFont val="Calibri"/>
            <family val="2"/>
            <charset val="238"/>
          </rPr>
          <t>SZV_B:NettoKoltsegUtem2</t>
        </r>
      </text>
    </comment>
    <comment ref="P68" authorId="0" shapeId="0">
      <text>
        <r>
          <rPr>
            <sz val="11"/>
            <rFont val="Calibri"/>
            <family val="2"/>
            <charset val="238"/>
          </rPr>
          <t>SZV_B:EM_Melleklet2_KTG</t>
        </r>
      </text>
    </comment>
    <comment ref="R68" authorId="0" shapeId="0">
      <text>
        <r>
          <rPr>
            <sz val="11"/>
            <rFont val="Calibri"/>
            <family val="2"/>
            <charset val="238"/>
          </rPr>
          <t>SZV_B:HDUtem1</t>
        </r>
      </text>
    </comment>
    <comment ref="S68" authorId="0" shapeId="0">
      <text>
        <r>
          <rPr>
            <sz val="11"/>
            <rFont val="Calibri"/>
            <family val="2"/>
            <charset val="238"/>
          </rPr>
          <t>SZV_B:ECSUtem1</t>
        </r>
      </text>
    </comment>
    <comment ref="T68" authorId="0" shapeId="0">
      <text>
        <r>
          <rPr>
            <sz val="11"/>
            <rFont val="Calibri"/>
            <family val="2"/>
            <charset val="238"/>
          </rPr>
          <t>SZV_B:KFHUtem1</t>
        </r>
      </text>
    </comment>
    <comment ref="U68" authorId="0" shapeId="0">
      <text>
        <r>
          <rPr>
            <sz val="11"/>
            <rFont val="Calibri"/>
            <family val="2"/>
            <charset val="238"/>
          </rPr>
          <t>SZV_B:Egyeb_SajatUtem1</t>
        </r>
      </text>
    </comment>
    <comment ref="V68" authorId="0" shapeId="0">
      <text>
        <r>
          <rPr>
            <sz val="11"/>
            <rFont val="Calibri"/>
            <family val="2"/>
            <charset val="238"/>
          </rPr>
          <t>SZV_B:DijUtem1</t>
        </r>
      </text>
    </comment>
    <comment ref="W68" authorId="0" shapeId="0">
      <text>
        <r>
          <rPr>
            <sz val="11"/>
            <rFont val="Calibri"/>
            <family val="2"/>
            <charset val="238"/>
          </rPr>
          <t>SZV_B:EM_Melleklet1_Utem1</t>
        </r>
      </text>
    </comment>
    <comment ref="X68" authorId="0" shapeId="0">
      <text>
        <r>
          <rPr>
            <sz val="11"/>
            <rFont val="Calibri"/>
            <family val="2"/>
            <charset val="238"/>
          </rPr>
          <t>SZV_B:EgyebAllamiUtem1</t>
        </r>
      </text>
    </comment>
    <comment ref="Y68" authorId="0" shapeId="0">
      <text>
        <r>
          <rPr>
            <sz val="11"/>
            <rFont val="Calibri"/>
            <family val="2"/>
            <charset val="238"/>
          </rPr>
          <t>SZV_B:OnkormanyzatiUtem1</t>
        </r>
      </text>
    </comment>
    <comment ref="Z68" authorId="0" shapeId="0">
      <text>
        <r>
          <rPr>
            <sz val="11"/>
            <rFont val="Calibri"/>
            <family val="2"/>
            <charset val="238"/>
          </rPr>
          <t>SZV_B:EUUtem1</t>
        </r>
      </text>
    </comment>
    <comment ref="AA68" authorId="0" shapeId="0">
      <text>
        <r>
          <rPr>
            <sz val="11"/>
            <rFont val="Calibri"/>
            <family val="2"/>
            <charset val="238"/>
          </rPr>
          <t>SZV_B:EgyebUtem1</t>
        </r>
      </text>
    </comment>
    <comment ref="AB68" authorId="0" shapeId="0">
      <text>
        <r>
          <rPr>
            <sz val="11"/>
            <rFont val="Calibri"/>
            <family val="2"/>
            <charset val="238"/>
          </rPr>
          <t>SZV_B:HitelKotvenyUtem1</t>
        </r>
      </text>
    </comment>
    <comment ref="AC68" authorId="0" shapeId="0">
      <text>
        <r>
          <rPr>
            <sz val="11"/>
            <rFont val="Calibri"/>
            <family val="2"/>
            <charset val="238"/>
          </rPr>
          <t>SZV_B:OsszesenUtem1</t>
        </r>
      </text>
    </comment>
    <comment ref="AF68" authorId="0" shapeId="0">
      <text>
        <r>
          <rPr>
            <sz val="11"/>
            <rFont val="Calibri"/>
            <family val="2"/>
            <charset val="238"/>
          </rPr>
          <t>SZV_B:HDUtem2</t>
        </r>
      </text>
    </comment>
    <comment ref="AG68" authorId="0" shapeId="0">
      <text>
        <r>
          <rPr>
            <sz val="11"/>
            <rFont val="Calibri"/>
            <family val="2"/>
            <charset val="238"/>
          </rPr>
          <t>SZV_B:ECSUtem2</t>
        </r>
      </text>
    </comment>
    <comment ref="AH68" authorId="0" shapeId="0">
      <text>
        <r>
          <rPr>
            <sz val="11"/>
            <rFont val="Calibri"/>
            <family val="2"/>
            <charset val="238"/>
          </rPr>
          <t>SZV_B:KFHUtem2</t>
        </r>
      </text>
    </comment>
    <comment ref="AI68" authorId="0" shapeId="0">
      <text>
        <r>
          <rPr>
            <sz val="11"/>
            <rFont val="Calibri"/>
            <family val="2"/>
            <charset val="238"/>
          </rPr>
          <t>SZV_B:Egyeb_SajatUtem2</t>
        </r>
      </text>
    </comment>
    <comment ref="AJ68" authorId="0" shapeId="0">
      <text>
        <r>
          <rPr>
            <sz val="11"/>
            <rFont val="Calibri"/>
            <family val="2"/>
            <charset val="238"/>
          </rPr>
          <t>SZV_B:DijUtem2</t>
        </r>
      </text>
    </comment>
    <comment ref="AK68" authorId="0" shapeId="0">
      <text>
        <r>
          <rPr>
            <sz val="11"/>
            <rFont val="Calibri"/>
            <family val="2"/>
            <charset val="238"/>
          </rPr>
          <t>SZV_B:EM_Melleklet1_Utem2</t>
        </r>
      </text>
    </comment>
    <comment ref="AL68" authorId="0" shapeId="0">
      <text>
        <r>
          <rPr>
            <sz val="11"/>
            <rFont val="Calibri"/>
            <family val="2"/>
            <charset val="238"/>
          </rPr>
          <t>SZV_B:EgyebAllamiUtem2</t>
        </r>
      </text>
    </comment>
    <comment ref="AM68" authorId="0" shapeId="0">
      <text>
        <r>
          <rPr>
            <sz val="11"/>
            <rFont val="Calibri"/>
            <family val="2"/>
            <charset val="238"/>
          </rPr>
          <t>SZV_B:OnkormanyzatiUtem2</t>
        </r>
      </text>
    </comment>
    <comment ref="AN68" authorId="0" shapeId="0">
      <text>
        <r>
          <rPr>
            <sz val="11"/>
            <rFont val="Calibri"/>
            <family val="2"/>
            <charset val="238"/>
          </rPr>
          <t>SZV_B:EUUtem2</t>
        </r>
      </text>
    </comment>
    <comment ref="AO68" authorId="0" shapeId="0">
      <text>
        <r>
          <rPr>
            <sz val="11"/>
            <rFont val="Calibri"/>
            <family val="2"/>
            <charset val="238"/>
          </rPr>
          <t>SZV_B:EgyebUtem2</t>
        </r>
      </text>
    </comment>
    <comment ref="AP68" authorId="0" shapeId="0">
      <text>
        <r>
          <rPr>
            <sz val="11"/>
            <rFont val="Calibri"/>
            <family val="2"/>
            <charset val="238"/>
          </rPr>
          <t>SZV_B:HitelKotvenyUtem2</t>
        </r>
      </text>
    </comment>
    <comment ref="AQ68" authorId="0" shapeId="0">
      <text>
        <r>
          <rPr>
            <sz val="11"/>
            <rFont val="Calibri"/>
            <family val="2"/>
            <charset val="238"/>
          </rPr>
          <t>SZV_B:OsszesenUtem2</t>
        </r>
      </text>
    </comment>
    <comment ref="AR68" authorId="0" shapeId="0">
      <text>
        <r>
          <rPr>
            <sz val="11"/>
            <rFont val="Calibri"/>
            <family val="2"/>
            <charset val="238"/>
          </rPr>
          <t>SZV_B:ForrashianyUtem2</t>
        </r>
      </text>
    </comment>
    <comment ref="AU68" authorId="0" shapeId="0">
      <text>
        <r>
          <rPr>
            <sz val="11"/>
            <rFont val="Calibri"/>
            <family val="2"/>
            <charset val="238"/>
          </rPr>
          <t>SZV_B:Indokolas</t>
        </r>
      </text>
    </comment>
    <comment ref="AV68" authorId="0" shapeId="0">
      <text>
        <r>
          <rPr>
            <sz val="11"/>
            <rFont val="Calibri"/>
            <family val="2"/>
            <charset val="238"/>
          </rPr>
          <t>SZV_B:Megjegyzes</t>
        </r>
      </text>
    </comment>
    <comment ref="AW68" authorId="0" shapeId="0">
      <text>
        <r>
          <rPr>
            <sz val="11"/>
            <rFont val="Calibri"/>
            <family val="2"/>
            <charset val="238"/>
          </rPr>
          <t>SZV_B:FeladatSorszam</t>
        </r>
      </text>
    </comment>
    <comment ref="AY68" authorId="0" shapeId="0">
      <text>
        <r>
          <rPr>
            <sz val="11"/>
            <rFont val="Calibri"/>
            <family val="2"/>
            <charset val="238"/>
          </rPr>
          <t>SZV_B:ISA</t>
        </r>
      </text>
    </comment>
    <comment ref="B69" authorId="0" shapeId="0">
      <text>
        <r>
          <rPr>
            <sz val="11"/>
            <rFont val="Calibri"/>
            <family val="2"/>
            <charset val="238"/>
          </rPr>
          <t>SZV_B:FontossagiSorrent</t>
        </r>
      </text>
    </comment>
    <comment ref="C69" authorId="0" shapeId="0">
      <text>
        <r>
          <rPr>
            <sz val="11"/>
            <rFont val="Calibri"/>
            <family val="2"/>
            <charset val="238"/>
          </rPr>
          <t>SZV_B:FeladatKategoria</t>
        </r>
      </text>
    </comment>
    <comment ref="D69" authorId="0" shapeId="0">
      <text>
        <r>
          <rPr>
            <sz val="11"/>
            <rFont val="Calibri"/>
            <family val="2"/>
            <charset val="238"/>
          </rPr>
          <t>SZV_B:FeladatMegnevezes</t>
        </r>
      </text>
    </comment>
    <comment ref="E69" authorId="0" shapeId="0">
      <text>
        <r>
          <rPr>
            <sz val="11"/>
            <rFont val="Calibri"/>
            <family val="2"/>
            <charset val="238"/>
          </rPr>
          <t>SZV_B:ElviEngedelySzam</t>
        </r>
      </text>
    </comment>
    <comment ref="F69" authorId="0" shapeId="0">
      <text>
        <r>
          <rPr>
            <sz val="11"/>
            <rFont val="Calibri"/>
            <family val="2"/>
            <charset val="238"/>
          </rPr>
          <t>SZV_B:VKR_Kod</t>
        </r>
      </text>
    </comment>
    <comment ref="G69" authorId="0" shapeId="0">
      <text>
        <r>
          <rPr>
            <sz val="11"/>
            <rFont val="Calibri"/>
            <family val="2"/>
            <charset val="238"/>
          </rPr>
          <t>SZV_B:VKR_Nev</t>
        </r>
      </text>
    </comment>
    <comment ref="H69" authorId="0" shapeId="0">
      <text>
        <r>
          <rPr>
            <sz val="11"/>
            <rFont val="Calibri"/>
            <family val="2"/>
            <charset val="238"/>
          </rPr>
          <t>SZV_B:FeladatAzonosito</t>
        </r>
      </text>
    </comment>
    <comment ref="I69" authorId="0" shapeId="0">
      <text>
        <r>
          <rPr>
            <sz val="11"/>
            <rFont val="Calibri"/>
            <family val="2"/>
            <charset val="238"/>
          </rPr>
          <t>SZV_B:EllatasiTerulet</t>
        </r>
      </text>
    </comment>
    <comment ref="J69" authorId="0" shapeId="0">
      <text>
        <r>
          <rPr>
            <sz val="11"/>
            <rFont val="Calibri"/>
            <family val="2"/>
            <charset val="238"/>
          </rPr>
          <t>SZV_B:EllatasertFelelos</t>
        </r>
      </text>
    </comment>
    <comment ref="K69" authorId="0" shapeId="0">
      <text>
        <r>
          <rPr>
            <sz val="11"/>
            <rFont val="Calibri"/>
            <family val="2"/>
            <charset val="238"/>
          </rPr>
          <t>SZV_B:TervezettNettoKoltseg</t>
        </r>
      </text>
    </comment>
    <comment ref="L69" authorId="0" shapeId="0">
      <text>
        <r>
          <rPr>
            <sz val="11"/>
            <rFont val="Calibri"/>
            <family val="2"/>
            <charset val="238"/>
          </rPr>
          <t>SZV_B:IdotartamKezdes</t>
        </r>
      </text>
    </comment>
    <comment ref="M69" authorId="0" shapeId="0">
      <text>
        <r>
          <rPr>
            <sz val="11"/>
            <rFont val="Calibri"/>
            <family val="2"/>
            <charset val="238"/>
          </rPr>
          <t>SZV_B:IdotartamBefejezes</t>
        </r>
      </text>
    </comment>
    <comment ref="N69" authorId="0" shapeId="0">
      <text>
        <r>
          <rPr>
            <sz val="11"/>
            <rFont val="Calibri"/>
            <family val="2"/>
            <charset val="238"/>
          </rPr>
          <t>SZV_B:NettoKoltsegUtem1</t>
        </r>
      </text>
    </comment>
    <comment ref="O69" authorId="0" shapeId="0">
      <text>
        <r>
          <rPr>
            <sz val="11"/>
            <rFont val="Calibri"/>
            <family val="2"/>
            <charset val="238"/>
          </rPr>
          <t>SZV_B:NettoKoltsegUtem2</t>
        </r>
      </text>
    </comment>
    <comment ref="P69" authorId="0" shapeId="0">
      <text>
        <r>
          <rPr>
            <sz val="11"/>
            <rFont val="Calibri"/>
            <family val="2"/>
            <charset val="238"/>
          </rPr>
          <t>SZV_B:EM_Melleklet2_KTG</t>
        </r>
      </text>
    </comment>
    <comment ref="R69" authorId="0" shapeId="0">
      <text>
        <r>
          <rPr>
            <sz val="11"/>
            <rFont val="Calibri"/>
            <family val="2"/>
            <charset val="238"/>
          </rPr>
          <t>SZV_B:HDUtem1</t>
        </r>
      </text>
    </comment>
    <comment ref="S69" authorId="0" shapeId="0">
      <text>
        <r>
          <rPr>
            <sz val="11"/>
            <rFont val="Calibri"/>
            <family val="2"/>
            <charset val="238"/>
          </rPr>
          <t>SZV_B:ECSUtem1</t>
        </r>
      </text>
    </comment>
    <comment ref="T69" authorId="0" shapeId="0">
      <text>
        <r>
          <rPr>
            <sz val="11"/>
            <rFont val="Calibri"/>
            <family val="2"/>
            <charset val="238"/>
          </rPr>
          <t>SZV_B:KFHUtem1</t>
        </r>
      </text>
    </comment>
    <comment ref="U69" authorId="0" shapeId="0">
      <text>
        <r>
          <rPr>
            <sz val="11"/>
            <rFont val="Calibri"/>
            <family val="2"/>
            <charset val="238"/>
          </rPr>
          <t>SZV_B:Egyeb_SajatUtem1</t>
        </r>
      </text>
    </comment>
    <comment ref="V69" authorId="0" shapeId="0">
      <text>
        <r>
          <rPr>
            <sz val="11"/>
            <rFont val="Calibri"/>
            <family val="2"/>
            <charset val="238"/>
          </rPr>
          <t>SZV_B:DijUtem1</t>
        </r>
      </text>
    </comment>
    <comment ref="W69" authorId="0" shapeId="0">
      <text>
        <r>
          <rPr>
            <sz val="11"/>
            <rFont val="Calibri"/>
            <family val="2"/>
            <charset val="238"/>
          </rPr>
          <t>SZV_B:EM_Melleklet1_Utem1</t>
        </r>
      </text>
    </comment>
    <comment ref="X69" authorId="0" shapeId="0">
      <text>
        <r>
          <rPr>
            <sz val="11"/>
            <rFont val="Calibri"/>
            <family val="2"/>
            <charset val="238"/>
          </rPr>
          <t>SZV_B:EgyebAllamiUtem1</t>
        </r>
      </text>
    </comment>
    <comment ref="Y69" authorId="0" shapeId="0">
      <text>
        <r>
          <rPr>
            <sz val="11"/>
            <rFont val="Calibri"/>
            <family val="2"/>
            <charset val="238"/>
          </rPr>
          <t>SZV_B:OnkormanyzatiUtem1</t>
        </r>
      </text>
    </comment>
    <comment ref="Z69" authorId="0" shapeId="0">
      <text>
        <r>
          <rPr>
            <sz val="11"/>
            <rFont val="Calibri"/>
            <family val="2"/>
            <charset val="238"/>
          </rPr>
          <t>SZV_B:EUUtem1</t>
        </r>
      </text>
    </comment>
    <comment ref="AA69" authorId="0" shapeId="0">
      <text>
        <r>
          <rPr>
            <sz val="11"/>
            <rFont val="Calibri"/>
            <family val="2"/>
            <charset val="238"/>
          </rPr>
          <t>SZV_B:EgyebUtem1</t>
        </r>
      </text>
    </comment>
    <comment ref="AB69" authorId="0" shapeId="0">
      <text>
        <r>
          <rPr>
            <sz val="11"/>
            <rFont val="Calibri"/>
            <family val="2"/>
            <charset val="238"/>
          </rPr>
          <t>SZV_B:HitelKotvenyUtem1</t>
        </r>
      </text>
    </comment>
    <comment ref="AC69" authorId="0" shapeId="0">
      <text>
        <r>
          <rPr>
            <sz val="11"/>
            <rFont val="Calibri"/>
            <family val="2"/>
            <charset val="238"/>
          </rPr>
          <t>SZV_B:OsszesenUtem1</t>
        </r>
      </text>
    </comment>
    <comment ref="AF69" authorId="0" shapeId="0">
      <text>
        <r>
          <rPr>
            <sz val="11"/>
            <rFont val="Calibri"/>
            <family val="2"/>
            <charset val="238"/>
          </rPr>
          <t>SZV_B:HDUtem2</t>
        </r>
      </text>
    </comment>
    <comment ref="AG69" authorId="0" shapeId="0">
      <text>
        <r>
          <rPr>
            <sz val="11"/>
            <rFont val="Calibri"/>
            <family val="2"/>
            <charset val="238"/>
          </rPr>
          <t>SZV_B:ECSUtem2</t>
        </r>
      </text>
    </comment>
    <comment ref="AH69" authorId="0" shapeId="0">
      <text>
        <r>
          <rPr>
            <sz val="11"/>
            <rFont val="Calibri"/>
            <family val="2"/>
            <charset val="238"/>
          </rPr>
          <t>SZV_B:KFHUtem2</t>
        </r>
      </text>
    </comment>
    <comment ref="AI69" authorId="0" shapeId="0">
      <text>
        <r>
          <rPr>
            <sz val="11"/>
            <rFont val="Calibri"/>
            <family val="2"/>
            <charset val="238"/>
          </rPr>
          <t>SZV_B:Egyeb_SajatUtem2</t>
        </r>
      </text>
    </comment>
    <comment ref="AJ69" authorId="0" shapeId="0">
      <text>
        <r>
          <rPr>
            <sz val="11"/>
            <rFont val="Calibri"/>
            <family val="2"/>
            <charset val="238"/>
          </rPr>
          <t>SZV_B:DijUtem2</t>
        </r>
      </text>
    </comment>
    <comment ref="AK69" authorId="0" shapeId="0">
      <text>
        <r>
          <rPr>
            <sz val="11"/>
            <rFont val="Calibri"/>
            <family val="2"/>
            <charset val="238"/>
          </rPr>
          <t>SZV_B:EM_Melleklet1_Utem2</t>
        </r>
      </text>
    </comment>
    <comment ref="AL69" authorId="0" shapeId="0">
      <text>
        <r>
          <rPr>
            <sz val="11"/>
            <rFont val="Calibri"/>
            <family val="2"/>
            <charset val="238"/>
          </rPr>
          <t>SZV_B:EgyebAllamiUtem2</t>
        </r>
      </text>
    </comment>
    <comment ref="AM69" authorId="0" shapeId="0">
      <text>
        <r>
          <rPr>
            <sz val="11"/>
            <rFont val="Calibri"/>
            <family val="2"/>
            <charset val="238"/>
          </rPr>
          <t>SZV_B:OnkormanyzatiUtem2</t>
        </r>
      </text>
    </comment>
    <comment ref="AN69" authorId="0" shapeId="0">
      <text>
        <r>
          <rPr>
            <sz val="11"/>
            <rFont val="Calibri"/>
            <family val="2"/>
            <charset val="238"/>
          </rPr>
          <t>SZV_B:EUUtem2</t>
        </r>
      </text>
    </comment>
    <comment ref="AO69" authorId="0" shapeId="0">
      <text>
        <r>
          <rPr>
            <sz val="11"/>
            <rFont val="Calibri"/>
            <family val="2"/>
            <charset val="238"/>
          </rPr>
          <t>SZV_B:EgyebUtem2</t>
        </r>
      </text>
    </comment>
    <comment ref="AP69" authorId="0" shapeId="0">
      <text>
        <r>
          <rPr>
            <sz val="11"/>
            <rFont val="Calibri"/>
            <family val="2"/>
            <charset val="238"/>
          </rPr>
          <t>SZV_B:HitelKotvenyUtem2</t>
        </r>
      </text>
    </comment>
    <comment ref="AQ69" authorId="0" shapeId="0">
      <text>
        <r>
          <rPr>
            <sz val="11"/>
            <rFont val="Calibri"/>
            <family val="2"/>
            <charset val="238"/>
          </rPr>
          <t>SZV_B:OsszesenUtem2</t>
        </r>
      </text>
    </comment>
    <comment ref="AR69" authorId="0" shapeId="0">
      <text>
        <r>
          <rPr>
            <sz val="11"/>
            <rFont val="Calibri"/>
            <family val="2"/>
            <charset val="238"/>
          </rPr>
          <t>SZV_B:ForrashianyUtem2</t>
        </r>
      </text>
    </comment>
    <comment ref="AU69" authorId="0" shapeId="0">
      <text>
        <r>
          <rPr>
            <sz val="11"/>
            <rFont val="Calibri"/>
            <family val="2"/>
            <charset val="238"/>
          </rPr>
          <t>SZV_B:Indokolas</t>
        </r>
      </text>
    </comment>
    <comment ref="AV69" authorId="0" shapeId="0">
      <text>
        <r>
          <rPr>
            <sz val="11"/>
            <rFont val="Calibri"/>
            <family val="2"/>
            <charset val="238"/>
          </rPr>
          <t>SZV_B:Megjegyzes</t>
        </r>
      </text>
    </comment>
    <comment ref="AW69" authorId="0" shapeId="0">
      <text>
        <r>
          <rPr>
            <sz val="11"/>
            <rFont val="Calibri"/>
            <family val="2"/>
            <charset val="238"/>
          </rPr>
          <t>SZV_B:FeladatSorszam</t>
        </r>
      </text>
    </comment>
    <comment ref="AY69" authorId="0" shapeId="0">
      <text>
        <r>
          <rPr>
            <sz val="11"/>
            <rFont val="Calibri"/>
            <family val="2"/>
            <charset val="238"/>
          </rPr>
          <t>SZV_B:ISA</t>
        </r>
      </text>
    </comment>
    <comment ref="B70" authorId="0" shapeId="0">
      <text>
        <r>
          <rPr>
            <sz val="11"/>
            <rFont val="Calibri"/>
            <family val="2"/>
            <charset val="238"/>
          </rPr>
          <t>SZV_B:FontossagiSorrent</t>
        </r>
      </text>
    </comment>
    <comment ref="C70" authorId="0" shapeId="0">
      <text>
        <r>
          <rPr>
            <sz val="11"/>
            <rFont val="Calibri"/>
            <family val="2"/>
            <charset val="238"/>
          </rPr>
          <t>SZV_B:FeladatKategoria</t>
        </r>
      </text>
    </comment>
    <comment ref="D70" authorId="0" shapeId="0">
      <text>
        <r>
          <rPr>
            <sz val="11"/>
            <rFont val="Calibri"/>
            <family val="2"/>
            <charset val="238"/>
          </rPr>
          <t>SZV_B:FeladatMegnevezes</t>
        </r>
      </text>
    </comment>
    <comment ref="E70" authorId="0" shapeId="0">
      <text>
        <r>
          <rPr>
            <sz val="11"/>
            <rFont val="Calibri"/>
            <family val="2"/>
            <charset val="238"/>
          </rPr>
          <t>SZV_B:ElviEngedelySzam</t>
        </r>
      </text>
    </comment>
    <comment ref="F70" authorId="0" shapeId="0">
      <text>
        <r>
          <rPr>
            <sz val="11"/>
            <rFont val="Calibri"/>
            <family val="2"/>
            <charset val="238"/>
          </rPr>
          <t>SZV_B:VKR_Kod</t>
        </r>
      </text>
    </comment>
    <comment ref="G70" authorId="0" shapeId="0">
      <text>
        <r>
          <rPr>
            <sz val="11"/>
            <rFont val="Calibri"/>
            <family val="2"/>
            <charset val="238"/>
          </rPr>
          <t>SZV_B:VKR_Nev</t>
        </r>
      </text>
    </comment>
    <comment ref="H70" authorId="0" shapeId="0">
      <text>
        <r>
          <rPr>
            <sz val="11"/>
            <rFont val="Calibri"/>
            <family val="2"/>
            <charset val="238"/>
          </rPr>
          <t>SZV_B:FeladatAzonosito</t>
        </r>
      </text>
    </comment>
    <comment ref="I70" authorId="0" shapeId="0">
      <text>
        <r>
          <rPr>
            <sz val="11"/>
            <rFont val="Calibri"/>
            <family val="2"/>
            <charset val="238"/>
          </rPr>
          <t>SZV_B:EllatasiTerulet</t>
        </r>
      </text>
    </comment>
    <comment ref="J70" authorId="0" shapeId="0">
      <text>
        <r>
          <rPr>
            <sz val="11"/>
            <rFont val="Calibri"/>
            <family val="2"/>
            <charset val="238"/>
          </rPr>
          <t>SZV_B:EllatasertFelelos</t>
        </r>
      </text>
    </comment>
    <comment ref="K70" authorId="0" shapeId="0">
      <text>
        <r>
          <rPr>
            <sz val="11"/>
            <rFont val="Calibri"/>
            <family val="2"/>
            <charset val="238"/>
          </rPr>
          <t>SZV_B:TervezettNettoKoltseg</t>
        </r>
      </text>
    </comment>
    <comment ref="L70" authorId="0" shapeId="0">
      <text>
        <r>
          <rPr>
            <sz val="11"/>
            <rFont val="Calibri"/>
            <family val="2"/>
            <charset val="238"/>
          </rPr>
          <t>SZV_B:IdotartamKezdes</t>
        </r>
      </text>
    </comment>
    <comment ref="M70" authorId="0" shapeId="0">
      <text>
        <r>
          <rPr>
            <sz val="11"/>
            <rFont val="Calibri"/>
            <family val="2"/>
            <charset val="238"/>
          </rPr>
          <t>SZV_B:IdotartamBefejezes</t>
        </r>
      </text>
    </comment>
    <comment ref="N70" authorId="0" shapeId="0">
      <text>
        <r>
          <rPr>
            <sz val="11"/>
            <rFont val="Calibri"/>
            <family val="2"/>
            <charset val="238"/>
          </rPr>
          <t>SZV_B:NettoKoltsegUtem1</t>
        </r>
      </text>
    </comment>
    <comment ref="O70" authorId="0" shapeId="0">
      <text>
        <r>
          <rPr>
            <sz val="11"/>
            <rFont val="Calibri"/>
            <family val="2"/>
            <charset val="238"/>
          </rPr>
          <t>SZV_B:NettoKoltsegUtem2</t>
        </r>
      </text>
    </comment>
    <comment ref="P70" authorId="0" shapeId="0">
      <text>
        <r>
          <rPr>
            <sz val="11"/>
            <rFont val="Calibri"/>
            <family val="2"/>
            <charset val="238"/>
          </rPr>
          <t>SZV_B:EM_Melleklet2_KTG</t>
        </r>
      </text>
    </comment>
    <comment ref="R70" authorId="0" shapeId="0">
      <text>
        <r>
          <rPr>
            <sz val="11"/>
            <rFont val="Calibri"/>
            <family val="2"/>
            <charset val="238"/>
          </rPr>
          <t>SZV_B:HDUtem1</t>
        </r>
      </text>
    </comment>
    <comment ref="S70" authorId="0" shapeId="0">
      <text>
        <r>
          <rPr>
            <sz val="11"/>
            <rFont val="Calibri"/>
            <family val="2"/>
            <charset val="238"/>
          </rPr>
          <t>SZV_B:ECSUtem1</t>
        </r>
      </text>
    </comment>
    <comment ref="T70" authorId="0" shapeId="0">
      <text>
        <r>
          <rPr>
            <sz val="11"/>
            <rFont val="Calibri"/>
            <family val="2"/>
            <charset val="238"/>
          </rPr>
          <t>SZV_B:KFHUtem1</t>
        </r>
      </text>
    </comment>
    <comment ref="U70" authorId="0" shapeId="0">
      <text>
        <r>
          <rPr>
            <sz val="11"/>
            <rFont val="Calibri"/>
            <family val="2"/>
            <charset val="238"/>
          </rPr>
          <t>SZV_B:Egyeb_SajatUtem1</t>
        </r>
      </text>
    </comment>
    <comment ref="V70" authorId="0" shapeId="0">
      <text>
        <r>
          <rPr>
            <sz val="11"/>
            <rFont val="Calibri"/>
            <family val="2"/>
            <charset val="238"/>
          </rPr>
          <t>SZV_B:DijUtem1</t>
        </r>
      </text>
    </comment>
    <comment ref="W70" authorId="0" shapeId="0">
      <text>
        <r>
          <rPr>
            <sz val="11"/>
            <rFont val="Calibri"/>
            <family val="2"/>
            <charset val="238"/>
          </rPr>
          <t>SZV_B:EM_Melleklet1_Utem1</t>
        </r>
      </text>
    </comment>
    <comment ref="X70" authorId="0" shapeId="0">
      <text>
        <r>
          <rPr>
            <sz val="11"/>
            <rFont val="Calibri"/>
            <family val="2"/>
            <charset val="238"/>
          </rPr>
          <t>SZV_B:EgyebAllamiUtem1</t>
        </r>
      </text>
    </comment>
    <comment ref="Y70" authorId="0" shapeId="0">
      <text>
        <r>
          <rPr>
            <sz val="11"/>
            <rFont val="Calibri"/>
            <family val="2"/>
            <charset val="238"/>
          </rPr>
          <t>SZV_B:OnkormanyzatiUtem1</t>
        </r>
      </text>
    </comment>
    <comment ref="Z70" authorId="0" shapeId="0">
      <text>
        <r>
          <rPr>
            <sz val="11"/>
            <rFont val="Calibri"/>
            <family val="2"/>
            <charset val="238"/>
          </rPr>
          <t>SZV_B:EUUtem1</t>
        </r>
      </text>
    </comment>
    <comment ref="AA70" authorId="0" shapeId="0">
      <text>
        <r>
          <rPr>
            <sz val="11"/>
            <rFont val="Calibri"/>
            <family val="2"/>
            <charset val="238"/>
          </rPr>
          <t>SZV_B:EgyebUtem1</t>
        </r>
      </text>
    </comment>
    <comment ref="AB70" authorId="0" shapeId="0">
      <text>
        <r>
          <rPr>
            <sz val="11"/>
            <rFont val="Calibri"/>
            <family val="2"/>
            <charset val="238"/>
          </rPr>
          <t>SZV_B:HitelKotvenyUtem1</t>
        </r>
      </text>
    </comment>
    <comment ref="AC70" authorId="0" shapeId="0">
      <text>
        <r>
          <rPr>
            <sz val="11"/>
            <rFont val="Calibri"/>
            <family val="2"/>
            <charset val="238"/>
          </rPr>
          <t>SZV_B:OsszesenUtem1</t>
        </r>
      </text>
    </comment>
    <comment ref="AF70" authorId="0" shapeId="0">
      <text>
        <r>
          <rPr>
            <sz val="11"/>
            <rFont val="Calibri"/>
            <family val="2"/>
            <charset val="238"/>
          </rPr>
          <t>SZV_B:HDUtem2</t>
        </r>
      </text>
    </comment>
    <comment ref="AG70" authorId="0" shapeId="0">
      <text>
        <r>
          <rPr>
            <sz val="11"/>
            <rFont val="Calibri"/>
            <family val="2"/>
            <charset val="238"/>
          </rPr>
          <t>SZV_B:ECSUtem2</t>
        </r>
      </text>
    </comment>
    <comment ref="AH70" authorId="0" shapeId="0">
      <text>
        <r>
          <rPr>
            <sz val="11"/>
            <rFont val="Calibri"/>
            <family val="2"/>
            <charset val="238"/>
          </rPr>
          <t>SZV_B:KFHUtem2</t>
        </r>
      </text>
    </comment>
    <comment ref="AI70" authorId="0" shapeId="0">
      <text>
        <r>
          <rPr>
            <sz val="11"/>
            <rFont val="Calibri"/>
            <family val="2"/>
            <charset val="238"/>
          </rPr>
          <t>SZV_B:Egyeb_SajatUtem2</t>
        </r>
      </text>
    </comment>
    <comment ref="AJ70" authorId="0" shapeId="0">
      <text>
        <r>
          <rPr>
            <sz val="11"/>
            <rFont val="Calibri"/>
            <family val="2"/>
            <charset val="238"/>
          </rPr>
          <t>SZV_B:DijUtem2</t>
        </r>
      </text>
    </comment>
    <comment ref="AK70" authorId="0" shapeId="0">
      <text>
        <r>
          <rPr>
            <sz val="11"/>
            <rFont val="Calibri"/>
            <family val="2"/>
            <charset val="238"/>
          </rPr>
          <t>SZV_B:EM_Melleklet1_Utem2</t>
        </r>
      </text>
    </comment>
    <comment ref="AL70" authorId="0" shapeId="0">
      <text>
        <r>
          <rPr>
            <sz val="11"/>
            <rFont val="Calibri"/>
            <family val="2"/>
            <charset val="238"/>
          </rPr>
          <t>SZV_B:EgyebAllamiUtem2</t>
        </r>
      </text>
    </comment>
    <comment ref="AM70" authorId="0" shapeId="0">
      <text>
        <r>
          <rPr>
            <sz val="11"/>
            <rFont val="Calibri"/>
            <family val="2"/>
            <charset val="238"/>
          </rPr>
          <t>SZV_B:OnkormanyzatiUtem2</t>
        </r>
      </text>
    </comment>
    <comment ref="AN70" authorId="0" shapeId="0">
      <text>
        <r>
          <rPr>
            <sz val="11"/>
            <rFont val="Calibri"/>
            <family val="2"/>
            <charset val="238"/>
          </rPr>
          <t>SZV_B:EUUtem2</t>
        </r>
      </text>
    </comment>
    <comment ref="AO70" authorId="0" shapeId="0">
      <text>
        <r>
          <rPr>
            <sz val="11"/>
            <rFont val="Calibri"/>
            <family val="2"/>
            <charset val="238"/>
          </rPr>
          <t>SZV_B:EgyebUtem2</t>
        </r>
      </text>
    </comment>
    <comment ref="AP70" authorId="0" shapeId="0">
      <text>
        <r>
          <rPr>
            <sz val="11"/>
            <rFont val="Calibri"/>
            <family val="2"/>
            <charset val="238"/>
          </rPr>
          <t>SZV_B:HitelKotvenyUtem2</t>
        </r>
      </text>
    </comment>
    <comment ref="AQ70" authorId="0" shapeId="0">
      <text>
        <r>
          <rPr>
            <sz val="11"/>
            <rFont val="Calibri"/>
            <family val="2"/>
            <charset val="238"/>
          </rPr>
          <t>SZV_B:OsszesenUtem2</t>
        </r>
      </text>
    </comment>
    <comment ref="AR70" authorId="0" shapeId="0">
      <text>
        <r>
          <rPr>
            <sz val="11"/>
            <rFont val="Calibri"/>
            <family val="2"/>
            <charset val="238"/>
          </rPr>
          <t>SZV_B:ForrashianyUtem2</t>
        </r>
      </text>
    </comment>
    <comment ref="AU70" authorId="0" shapeId="0">
      <text>
        <r>
          <rPr>
            <sz val="11"/>
            <rFont val="Calibri"/>
            <family val="2"/>
            <charset val="238"/>
          </rPr>
          <t>SZV_B:Indokolas</t>
        </r>
      </text>
    </comment>
    <comment ref="AV70" authorId="0" shapeId="0">
      <text>
        <r>
          <rPr>
            <sz val="11"/>
            <rFont val="Calibri"/>
            <family val="2"/>
            <charset val="238"/>
          </rPr>
          <t>SZV_B:Megjegyzes</t>
        </r>
      </text>
    </comment>
    <comment ref="AW70" authorId="0" shapeId="0">
      <text>
        <r>
          <rPr>
            <sz val="11"/>
            <rFont val="Calibri"/>
            <family val="2"/>
            <charset val="238"/>
          </rPr>
          <t>SZV_B:FeladatSorszam</t>
        </r>
      </text>
    </comment>
    <comment ref="AY70" authorId="0" shapeId="0">
      <text>
        <r>
          <rPr>
            <sz val="11"/>
            <rFont val="Calibri"/>
            <family val="2"/>
            <charset val="238"/>
          </rPr>
          <t>SZV_B:ISA</t>
        </r>
      </text>
    </comment>
    <comment ref="B71" authorId="0" shapeId="0">
      <text>
        <r>
          <rPr>
            <sz val="11"/>
            <rFont val="Calibri"/>
            <family val="2"/>
            <charset val="238"/>
          </rPr>
          <t>SZV_B:FontossagiSorrent</t>
        </r>
      </text>
    </comment>
    <comment ref="C71" authorId="0" shapeId="0">
      <text>
        <r>
          <rPr>
            <sz val="11"/>
            <rFont val="Calibri"/>
            <family val="2"/>
            <charset val="238"/>
          </rPr>
          <t>SZV_B:FeladatKategoria</t>
        </r>
      </text>
    </comment>
    <comment ref="D71" authorId="0" shapeId="0">
      <text>
        <r>
          <rPr>
            <sz val="11"/>
            <rFont val="Calibri"/>
            <family val="2"/>
            <charset val="238"/>
          </rPr>
          <t>SZV_B:FeladatMegnevezes</t>
        </r>
      </text>
    </comment>
    <comment ref="E71" authorId="0" shapeId="0">
      <text>
        <r>
          <rPr>
            <sz val="11"/>
            <rFont val="Calibri"/>
            <family val="2"/>
            <charset val="238"/>
          </rPr>
          <t>SZV_B:ElviEngedelySzam</t>
        </r>
      </text>
    </comment>
    <comment ref="F71" authorId="0" shapeId="0">
      <text>
        <r>
          <rPr>
            <sz val="11"/>
            <rFont val="Calibri"/>
            <family val="2"/>
            <charset val="238"/>
          </rPr>
          <t>SZV_B:VKR_Kod</t>
        </r>
      </text>
    </comment>
    <comment ref="G71" authorId="0" shapeId="0">
      <text>
        <r>
          <rPr>
            <sz val="11"/>
            <rFont val="Calibri"/>
            <family val="2"/>
            <charset val="238"/>
          </rPr>
          <t>SZV_B:VKR_Nev</t>
        </r>
      </text>
    </comment>
    <comment ref="H71" authorId="0" shapeId="0">
      <text>
        <r>
          <rPr>
            <sz val="11"/>
            <rFont val="Calibri"/>
            <family val="2"/>
            <charset val="238"/>
          </rPr>
          <t>SZV_B:FeladatAzonosito</t>
        </r>
      </text>
    </comment>
    <comment ref="I71" authorId="0" shapeId="0">
      <text>
        <r>
          <rPr>
            <sz val="11"/>
            <rFont val="Calibri"/>
            <family val="2"/>
            <charset val="238"/>
          </rPr>
          <t>SZV_B:EllatasiTerulet</t>
        </r>
      </text>
    </comment>
    <comment ref="J71" authorId="0" shapeId="0">
      <text>
        <r>
          <rPr>
            <sz val="11"/>
            <rFont val="Calibri"/>
            <family val="2"/>
            <charset val="238"/>
          </rPr>
          <t>SZV_B:EllatasertFelelos</t>
        </r>
      </text>
    </comment>
    <comment ref="K71" authorId="0" shapeId="0">
      <text>
        <r>
          <rPr>
            <sz val="11"/>
            <rFont val="Calibri"/>
            <family val="2"/>
            <charset val="238"/>
          </rPr>
          <t>SZV_B:TervezettNettoKoltseg</t>
        </r>
      </text>
    </comment>
    <comment ref="L71" authorId="0" shapeId="0">
      <text>
        <r>
          <rPr>
            <sz val="11"/>
            <rFont val="Calibri"/>
            <family val="2"/>
            <charset val="238"/>
          </rPr>
          <t>SZV_B:IdotartamKezdes</t>
        </r>
      </text>
    </comment>
    <comment ref="M71" authorId="0" shapeId="0">
      <text>
        <r>
          <rPr>
            <sz val="11"/>
            <rFont val="Calibri"/>
            <family val="2"/>
            <charset val="238"/>
          </rPr>
          <t>SZV_B:IdotartamBefejezes</t>
        </r>
      </text>
    </comment>
    <comment ref="N71" authorId="0" shapeId="0">
      <text>
        <r>
          <rPr>
            <sz val="11"/>
            <rFont val="Calibri"/>
            <family val="2"/>
            <charset val="238"/>
          </rPr>
          <t>SZV_B:NettoKoltsegUtem1</t>
        </r>
      </text>
    </comment>
    <comment ref="O71" authorId="0" shapeId="0">
      <text>
        <r>
          <rPr>
            <sz val="11"/>
            <rFont val="Calibri"/>
            <family val="2"/>
            <charset val="238"/>
          </rPr>
          <t>SZV_B:NettoKoltsegUtem2</t>
        </r>
      </text>
    </comment>
    <comment ref="P71" authorId="0" shapeId="0">
      <text>
        <r>
          <rPr>
            <sz val="11"/>
            <rFont val="Calibri"/>
            <family val="2"/>
            <charset val="238"/>
          </rPr>
          <t>SZV_B:EM_Melleklet2_KTG</t>
        </r>
      </text>
    </comment>
    <comment ref="R71" authorId="0" shapeId="0">
      <text>
        <r>
          <rPr>
            <sz val="11"/>
            <rFont val="Calibri"/>
            <family val="2"/>
            <charset val="238"/>
          </rPr>
          <t>SZV_B:HDUtem1</t>
        </r>
      </text>
    </comment>
    <comment ref="S71" authorId="0" shapeId="0">
      <text>
        <r>
          <rPr>
            <sz val="11"/>
            <rFont val="Calibri"/>
            <family val="2"/>
            <charset val="238"/>
          </rPr>
          <t>SZV_B:ECSUtem1</t>
        </r>
      </text>
    </comment>
    <comment ref="T71" authorId="0" shapeId="0">
      <text>
        <r>
          <rPr>
            <sz val="11"/>
            <rFont val="Calibri"/>
            <family val="2"/>
            <charset val="238"/>
          </rPr>
          <t>SZV_B:KFHUtem1</t>
        </r>
      </text>
    </comment>
    <comment ref="U71" authorId="0" shapeId="0">
      <text>
        <r>
          <rPr>
            <sz val="11"/>
            <rFont val="Calibri"/>
            <family val="2"/>
            <charset val="238"/>
          </rPr>
          <t>SZV_B:Egyeb_SajatUtem1</t>
        </r>
      </text>
    </comment>
    <comment ref="V71" authorId="0" shapeId="0">
      <text>
        <r>
          <rPr>
            <sz val="11"/>
            <rFont val="Calibri"/>
            <family val="2"/>
            <charset val="238"/>
          </rPr>
          <t>SZV_B:DijUtem1</t>
        </r>
      </text>
    </comment>
    <comment ref="W71" authorId="0" shapeId="0">
      <text>
        <r>
          <rPr>
            <sz val="11"/>
            <rFont val="Calibri"/>
            <family val="2"/>
            <charset val="238"/>
          </rPr>
          <t>SZV_B:EM_Melleklet1_Utem1</t>
        </r>
      </text>
    </comment>
    <comment ref="X71" authorId="0" shapeId="0">
      <text>
        <r>
          <rPr>
            <sz val="11"/>
            <rFont val="Calibri"/>
            <family val="2"/>
            <charset val="238"/>
          </rPr>
          <t>SZV_B:EgyebAllamiUtem1</t>
        </r>
      </text>
    </comment>
    <comment ref="Y71" authorId="0" shapeId="0">
      <text>
        <r>
          <rPr>
            <sz val="11"/>
            <rFont val="Calibri"/>
            <family val="2"/>
            <charset val="238"/>
          </rPr>
          <t>SZV_B:OnkormanyzatiUtem1</t>
        </r>
      </text>
    </comment>
    <comment ref="Z71" authorId="0" shapeId="0">
      <text>
        <r>
          <rPr>
            <sz val="11"/>
            <rFont val="Calibri"/>
            <family val="2"/>
            <charset val="238"/>
          </rPr>
          <t>SZV_B:EUUtem1</t>
        </r>
      </text>
    </comment>
    <comment ref="AA71" authorId="0" shapeId="0">
      <text>
        <r>
          <rPr>
            <sz val="11"/>
            <rFont val="Calibri"/>
            <family val="2"/>
            <charset val="238"/>
          </rPr>
          <t>SZV_B:EgyebUtem1</t>
        </r>
      </text>
    </comment>
    <comment ref="AB71" authorId="0" shapeId="0">
      <text>
        <r>
          <rPr>
            <sz val="11"/>
            <rFont val="Calibri"/>
            <family val="2"/>
            <charset val="238"/>
          </rPr>
          <t>SZV_B:HitelKotvenyUtem1</t>
        </r>
      </text>
    </comment>
    <comment ref="AC71" authorId="0" shapeId="0">
      <text>
        <r>
          <rPr>
            <sz val="11"/>
            <rFont val="Calibri"/>
            <family val="2"/>
            <charset val="238"/>
          </rPr>
          <t>SZV_B:OsszesenUtem1</t>
        </r>
      </text>
    </comment>
    <comment ref="AF71" authorId="0" shapeId="0">
      <text>
        <r>
          <rPr>
            <sz val="11"/>
            <rFont val="Calibri"/>
            <family val="2"/>
            <charset val="238"/>
          </rPr>
          <t>SZV_B:HDUtem2</t>
        </r>
      </text>
    </comment>
    <comment ref="AG71" authorId="0" shapeId="0">
      <text>
        <r>
          <rPr>
            <sz val="11"/>
            <rFont val="Calibri"/>
            <family val="2"/>
            <charset val="238"/>
          </rPr>
          <t>SZV_B:ECSUtem2</t>
        </r>
      </text>
    </comment>
    <comment ref="AH71" authorId="0" shapeId="0">
      <text>
        <r>
          <rPr>
            <sz val="11"/>
            <rFont val="Calibri"/>
            <family val="2"/>
            <charset val="238"/>
          </rPr>
          <t>SZV_B:KFHUtem2</t>
        </r>
      </text>
    </comment>
    <comment ref="AI71" authorId="0" shapeId="0">
      <text>
        <r>
          <rPr>
            <sz val="11"/>
            <rFont val="Calibri"/>
            <family val="2"/>
            <charset val="238"/>
          </rPr>
          <t>SZV_B:Egyeb_SajatUtem2</t>
        </r>
      </text>
    </comment>
    <comment ref="AJ71" authorId="0" shapeId="0">
      <text>
        <r>
          <rPr>
            <sz val="11"/>
            <rFont val="Calibri"/>
            <family val="2"/>
            <charset val="238"/>
          </rPr>
          <t>SZV_B:DijUtem2</t>
        </r>
      </text>
    </comment>
    <comment ref="AK71" authorId="0" shapeId="0">
      <text>
        <r>
          <rPr>
            <sz val="11"/>
            <rFont val="Calibri"/>
            <family val="2"/>
            <charset val="238"/>
          </rPr>
          <t>SZV_B:EM_Melleklet1_Utem2</t>
        </r>
      </text>
    </comment>
    <comment ref="AL71" authorId="0" shapeId="0">
      <text>
        <r>
          <rPr>
            <sz val="11"/>
            <rFont val="Calibri"/>
            <family val="2"/>
            <charset val="238"/>
          </rPr>
          <t>SZV_B:EgyebAllamiUtem2</t>
        </r>
      </text>
    </comment>
    <comment ref="AM71" authorId="0" shapeId="0">
      <text>
        <r>
          <rPr>
            <sz val="11"/>
            <rFont val="Calibri"/>
            <family val="2"/>
            <charset val="238"/>
          </rPr>
          <t>SZV_B:OnkormanyzatiUtem2</t>
        </r>
      </text>
    </comment>
    <comment ref="AN71" authorId="0" shapeId="0">
      <text>
        <r>
          <rPr>
            <sz val="11"/>
            <rFont val="Calibri"/>
            <family val="2"/>
            <charset val="238"/>
          </rPr>
          <t>SZV_B:EUUtem2</t>
        </r>
      </text>
    </comment>
    <comment ref="AO71" authorId="0" shapeId="0">
      <text>
        <r>
          <rPr>
            <sz val="11"/>
            <rFont val="Calibri"/>
            <family val="2"/>
            <charset val="238"/>
          </rPr>
          <t>SZV_B:EgyebUtem2</t>
        </r>
      </text>
    </comment>
    <comment ref="AP71" authorId="0" shapeId="0">
      <text>
        <r>
          <rPr>
            <sz val="11"/>
            <rFont val="Calibri"/>
            <family val="2"/>
            <charset val="238"/>
          </rPr>
          <t>SZV_B:HitelKotvenyUtem2</t>
        </r>
      </text>
    </comment>
    <comment ref="AQ71" authorId="0" shapeId="0">
      <text>
        <r>
          <rPr>
            <sz val="11"/>
            <rFont val="Calibri"/>
            <family val="2"/>
            <charset val="238"/>
          </rPr>
          <t>SZV_B:OsszesenUtem2</t>
        </r>
      </text>
    </comment>
    <comment ref="AR71" authorId="0" shapeId="0">
      <text>
        <r>
          <rPr>
            <sz val="11"/>
            <rFont val="Calibri"/>
            <family val="2"/>
            <charset val="238"/>
          </rPr>
          <t>SZV_B:ForrashianyUtem2</t>
        </r>
      </text>
    </comment>
    <comment ref="AU71" authorId="0" shapeId="0">
      <text>
        <r>
          <rPr>
            <sz val="11"/>
            <rFont val="Calibri"/>
            <family val="2"/>
            <charset val="238"/>
          </rPr>
          <t>SZV_B:Indokolas</t>
        </r>
      </text>
    </comment>
    <comment ref="AV71" authorId="0" shapeId="0">
      <text>
        <r>
          <rPr>
            <sz val="11"/>
            <rFont val="Calibri"/>
            <family val="2"/>
            <charset val="238"/>
          </rPr>
          <t>SZV_B:Megjegyzes</t>
        </r>
      </text>
    </comment>
    <comment ref="AW71" authorId="0" shapeId="0">
      <text>
        <r>
          <rPr>
            <sz val="11"/>
            <rFont val="Calibri"/>
            <family val="2"/>
            <charset val="238"/>
          </rPr>
          <t>SZV_B:FeladatSorszam</t>
        </r>
      </text>
    </comment>
    <comment ref="AY71" authorId="0" shapeId="0">
      <text>
        <r>
          <rPr>
            <sz val="11"/>
            <rFont val="Calibri"/>
            <family val="2"/>
            <charset val="238"/>
          </rPr>
          <t>SZV_B:ISA</t>
        </r>
      </text>
    </comment>
    <comment ref="B72" authorId="0" shapeId="0">
      <text>
        <r>
          <rPr>
            <sz val="11"/>
            <rFont val="Calibri"/>
            <family val="2"/>
            <charset val="238"/>
          </rPr>
          <t>SZV_B:FontossagiSorrent</t>
        </r>
      </text>
    </comment>
    <comment ref="C72" authorId="0" shapeId="0">
      <text>
        <r>
          <rPr>
            <sz val="11"/>
            <rFont val="Calibri"/>
            <family val="2"/>
            <charset val="238"/>
          </rPr>
          <t>SZV_B:FeladatKategoria</t>
        </r>
      </text>
    </comment>
    <comment ref="D72" authorId="0" shapeId="0">
      <text>
        <r>
          <rPr>
            <sz val="11"/>
            <rFont val="Calibri"/>
            <family val="2"/>
            <charset val="238"/>
          </rPr>
          <t>SZV_B:FeladatMegnevezes</t>
        </r>
      </text>
    </comment>
    <comment ref="E72" authorId="0" shapeId="0">
      <text>
        <r>
          <rPr>
            <sz val="11"/>
            <rFont val="Calibri"/>
            <family val="2"/>
            <charset val="238"/>
          </rPr>
          <t>SZV_B:ElviEngedelySzam</t>
        </r>
      </text>
    </comment>
    <comment ref="F72" authorId="0" shapeId="0">
      <text>
        <r>
          <rPr>
            <sz val="11"/>
            <rFont val="Calibri"/>
            <family val="2"/>
            <charset val="238"/>
          </rPr>
          <t>SZV_B:VKR_Kod</t>
        </r>
      </text>
    </comment>
    <comment ref="G72" authorId="0" shapeId="0">
      <text>
        <r>
          <rPr>
            <sz val="11"/>
            <rFont val="Calibri"/>
            <family val="2"/>
            <charset val="238"/>
          </rPr>
          <t>SZV_B:VKR_Nev</t>
        </r>
      </text>
    </comment>
    <comment ref="H72" authorId="0" shapeId="0">
      <text>
        <r>
          <rPr>
            <sz val="11"/>
            <rFont val="Calibri"/>
            <family val="2"/>
            <charset val="238"/>
          </rPr>
          <t>SZV_B:FeladatAzonosito</t>
        </r>
      </text>
    </comment>
    <comment ref="I72" authorId="0" shapeId="0">
      <text>
        <r>
          <rPr>
            <sz val="11"/>
            <rFont val="Calibri"/>
            <family val="2"/>
            <charset val="238"/>
          </rPr>
          <t>SZV_B:EllatasiTerulet</t>
        </r>
      </text>
    </comment>
    <comment ref="J72" authorId="0" shapeId="0">
      <text>
        <r>
          <rPr>
            <sz val="11"/>
            <rFont val="Calibri"/>
            <family val="2"/>
            <charset val="238"/>
          </rPr>
          <t>SZV_B:EllatasertFelelos</t>
        </r>
      </text>
    </comment>
    <comment ref="K72" authorId="0" shapeId="0">
      <text>
        <r>
          <rPr>
            <sz val="11"/>
            <rFont val="Calibri"/>
            <family val="2"/>
            <charset val="238"/>
          </rPr>
          <t>SZV_B:TervezettNettoKoltseg</t>
        </r>
      </text>
    </comment>
    <comment ref="L72" authorId="0" shapeId="0">
      <text>
        <r>
          <rPr>
            <sz val="11"/>
            <rFont val="Calibri"/>
            <family val="2"/>
            <charset val="238"/>
          </rPr>
          <t>SZV_B:IdotartamKezdes</t>
        </r>
      </text>
    </comment>
    <comment ref="M72" authorId="0" shapeId="0">
      <text>
        <r>
          <rPr>
            <sz val="11"/>
            <rFont val="Calibri"/>
            <family val="2"/>
            <charset val="238"/>
          </rPr>
          <t>SZV_B:IdotartamBefejezes</t>
        </r>
      </text>
    </comment>
    <comment ref="N72" authorId="0" shapeId="0">
      <text>
        <r>
          <rPr>
            <sz val="11"/>
            <rFont val="Calibri"/>
            <family val="2"/>
            <charset val="238"/>
          </rPr>
          <t>SZV_B:NettoKoltsegUtem1</t>
        </r>
      </text>
    </comment>
    <comment ref="O72" authorId="0" shapeId="0">
      <text>
        <r>
          <rPr>
            <sz val="11"/>
            <rFont val="Calibri"/>
            <family val="2"/>
            <charset val="238"/>
          </rPr>
          <t>SZV_B:NettoKoltsegUtem2</t>
        </r>
      </text>
    </comment>
    <comment ref="P72" authorId="0" shapeId="0">
      <text>
        <r>
          <rPr>
            <sz val="11"/>
            <rFont val="Calibri"/>
            <family val="2"/>
            <charset val="238"/>
          </rPr>
          <t>SZV_B:EM_Melleklet2_KTG</t>
        </r>
      </text>
    </comment>
    <comment ref="R72" authorId="0" shapeId="0">
      <text>
        <r>
          <rPr>
            <sz val="11"/>
            <rFont val="Calibri"/>
            <family val="2"/>
            <charset val="238"/>
          </rPr>
          <t>SZV_B:HDUtem1</t>
        </r>
      </text>
    </comment>
    <comment ref="S72" authorId="0" shapeId="0">
      <text>
        <r>
          <rPr>
            <sz val="11"/>
            <rFont val="Calibri"/>
            <family val="2"/>
            <charset val="238"/>
          </rPr>
          <t>SZV_B:ECSUtem1</t>
        </r>
      </text>
    </comment>
    <comment ref="T72" authorId="0" shapeId="0">
      <text>
        <r>
          <rPr>
            <sz val="11"/>
            <rFont val="Calibri"/>
            <family val="2"/>
            <charset val="238"/>
          </rPr>
          <t>SZV_B:KFHUtem1</t>
        </r>
      </text>
    </comment>
    <comment ref="U72" authorId="0" shapeId="0">
      <text>
        <r>
          <rPr>
            <sz val="11"/>
            <rFont val="Calibri"/>
            <family val="2"/>
            <charset val="238"/>
          </rPr>
          <t>SZV_B:Egyeb_SajatUtem1</t>
        </r>
      </text>
    </comment>
    <comment ref="V72" authorId="0" shapeId="0">
      <text>
        <r>
          <rPr>
            <sz val="11"/>
            <rFont val="Calibri"/>
            <family val="2"/>
            <charset val="238"/>
          </rPr>
          <t>SZV_B:DijUtem1</t>
        </r>
      </text>
    </comment>
    <comment ref="W72" authorId="0" shapeId="0">
      <text>
        <r>
          <rPr>
            <sz val="11"/>
            <rFont val="Calibri"/>
            <family val="2"/>
            <charset val="238"/>
          </rPr>
          <t>SZV_B:EM_Melleklet1_Utem1</t>
        </r>
      </text>
    </comment>
    <comment ref="X72" authorId="0" shapeId="0">
      <text>
        <r>
          <rPr>
            <sz val="11"/>
            <rFont val="Calibri"/>
            <family val="2"/>
            <charset val="238"/>
          </rPr>
          <t>SZV_B:EgyebAllamiUtem1</t>
        </r>
      </text>
    </comment>
    <comment ref="Y72" authorId="0" shapeId="0">
      <text>
        <r>
          <rPr>
            <sz val="11"/>
            <rFont val="Calibri"/>
            <family val="2"/>
            <charset val="238"/>
          </rPr>
          <t>SZV_B:OnkormanyzatiUtem1</t>
        </r>
      </text>
    </comment>
    <comment ref="Z72" authorId="0" shapeId="0">
      <text>
        <r>
          <rPr>
            <sz val="11"/>
            <rFont val="Calibri"/>
            <family val="2"/>
            <charset val="238"/>
          </rPr>
          <t>SZV_B:EUUtem1</t>
        </r>
      </text>
    </comment>
    <comment ref="AA72" authorId="0" shapeId="0">
      <text>
        <r>
          <rPr>
            <sz val="11"/>
            <rFont val="Calibri"/>
            <family val="2"/>
            <charset val="238"/>
          </rPr>
          <t>SZV_B:EgyebUtem1</t>
        </r>
      </text>
    </comment>
    <comment ref="AB72" authorId="0" shapeId="0">
      <text>
        <r>
          <rPr>
            <sz val="11"/>
            <rFont val="Calibri"/>
            <family val="2"/>
            <charset val="238"/>
          </rPr>
          <t>SZV_B:HitelKotvenyUtem1</t>
        </r>
      </text>
    </comment>
    <comment ref="AC72" authorId="0" shapeId="0">
      <text>
        <r>
          <rPr>
            <sz val="11"/>
            <rFont val="Calibri"/>
            <family val="2"/>
            <charset val="238"/>
          </rPr>
          <t>SZV_B:OsszesenUtem1</t>
        </r>
      </text>
    </comment>
    <comment ref="AF72" authorId="0" shapeId="0">
      <text>
        <r>
          <rPr>
            <sz val="11"/>
            <rFont val="Calibri"/>
            <family val="2"/>
            <charset val="238"/>
          </rPr>
          <t>SZV_B:HDUtem2</t>
        </r>
      </text>
    </comment>
    <comment ref="AG72" authorId="0" shapeId="0">
      <text>
        <r>
          <rPr>
            <sz val="11"/>
            <rFont val="Calibri"/>
            <family val="2"/>
            <charset val="238"/>
          </rPr>
          <t>SZV_B:ECSUtem2</t>
        </r>
      </text>
    </comment>
    <comment ref="AH72" authorId="0" shapeId="0">
      <text>
        <r>
          <rPr>
            <sz val="11"/>
            <rFont val="Calibri"/>
            <family val="2"/>
            <charset val="238"/>
          </rPr>
          <t>SZV_B:KFHUtem2</t>
        </r>
      </text>
    </comment>
    <comment ref="AI72" authorId="0" shapeId="0">
      <text>
        <r>
          <rPr>
            <sz val="11"/>
            <rFont val="Calibri"/>
            <family val="2"/>
            <charset val="238"/>
          </rPr>
          <t>SZV_B:Egyeb_SajatUtem2</t>
        </r>
      </text>
    </comment>
    <comment ref="AJ72" authorId="0" shapeId="0">
      <text>
        <r>
          <rPr>
            <sz val="11"/>
            <rFont val="Calibri"/>
            <family val="2"/>
            <charset val="238"/>
          </rPr>
          <t>SZV_B:DijUtem2</t>
        </r>
      </text>
    </comment>
    <comment ref="AK72" authorId="0" shapeId="0">
      <text>
        <r>
          <rPr>
            <sz val="11"/>
            <rFont val="Calibri"/>
            <family val="2"/>
            <charset val="238"/>
          </rPr>
          <t>SZV_B:EM_Melleklet1_Utem2</t>
        </r>
      </text>
    </comment>
    <comment ref="AL72" authorId="0" shapeId="0">
      <text>
        <r>
          <rPr>
            <sz val="11"/>
            <rFont val="Calibri"/>
            <family val="2"/>
            <charset val="238"/>
          </rPr>
          <t>SZV_B:EgyebAllamiUtem2</t>
        </r>
      </text>
    </comment>
    <comment ref="AM72" authorId="0" shapeId="0">
      <text>
        <r>
          <rPr>
            <sz val="11"/>
            <rFont val="Calibri"/>
            <family val="2"/>
            <charset val="238"/>
          </rPr>
          <t>SZV_B:OnkormanyzatiUtem2</t>
        </r>
      </text>
    </comment>
    <comment ref="AN72" authorId="0" shapeId="0">
      <text>
        <r>
          <rPr>
            <sz val="11"/>
            <rFont val="Calibri"/>
            <family val="2"/>
            <charset val="238"/>
          </rPr>
          <t>SZV_B:EUUtem2</t>
        </r>
      </text>
    </comment>
    <comment ref="AO72" authorId="0" shapeId="0">
      <text>
        <r>
          <rPr>
            <sz val="11"/>
            <rFont val="Calibri"/>
            <family val="2"/>
            <charset val="238"/>
          </rPr>
          <t>SZV_B:EgyebUtem2</t>
        </r>
      </text>
    </comment>
    <comment ref="AP72" authorId="0" shapeId="0">
      <text>
        <r>
          <rPr>
            <sz val="11"/>
            <rFont val="Calibri"/>
            <family val="2"/>
            <charset val="238"/>
          </rPr>
          <t>SZV_B:HitelKotvenyUtem2</t>
        </r>
      </text>
    </comment>
    <comment ref="AQ72" authorId="0" shapeId="0">
      <text>
        <r>
          <rPr>
            <sz val="11"/>
            <rFont val="Calibri"/>
            <family val="2"/>
            <charset val="238"/>
          </rPr>
          <t>SZV_B:OsszesenUtem2</t>
        </r>
      </text>
    </comment>
    <comment ref="AR72" authorId="0" shapeId="0">
      <text>
        <r>
          <rPr>
            <sz val="11"/>
            <rFont val="Calibri"/>
            <family val="2"/>
            <charset val="238"/>
          </rPr>
          <t>SZV_B:ForrashianyUtem2</t>
        </r>
      </text>
    </comment>
    <comment ref="AU72" authorId="0" shapeId="0">
      <text>
        <r>
          <rPr>
            <sz val="11"/>
            <rFont val="Calibri"/>
            <family val="2"/>
            <charset val="238"/>
          </rPr>
          <t>SZV_B:Indokolas</t>
        </r>
      </text>
    </comment>
    <comment ref="AV72" authorId="0" shapeId="0">
      <text>
        <r>
          <rPr>
            <sz val="11"/>
            <rFont val="Calibri"/>
            <family val="2"/>
            <charset val="238"/>
          </rPr>
          <t>SZV_B:Megjegyzes</t>
        </r>
      </text>
    </comment>
    <comment ref="AW72" authorId="0" shapeId="0">
      <text>
        <r>
          <rPr>
            <sz val="11"/>
            <rFont val="Calibri"/>
            <family val="2"/>
            <charset val="238"/>
          </rPr>
          <t>SZV_B:FeladatSorszam</t>
        </r>
      </text>
    </comment>
    <comment ref="AY72" authorId="0" shapeId="0">
      <text>
        <r>
          <rPr>
            <sz val="11"/>
            <rFont val="Calibri"/>
            <family val="2"/>
            <charset val="238"/>
          </rPr>
          <t>SZV_B:ISA</t>
        </r>
      </text>
    </comment>
    <comment ref="B74" authorId="0" shapeId="0">
      <text>
        <r>
          <rPr>
            <sz val="11"/>
            <rFont val="Calibri"/>
            <family val="2"/>
            <charset val="238"/>
          </rPr>
          <t>SZV_B:FontossagiSorrent</t>
        </r>
      </text>
    </comment>
    <comment ref="C74" authorId="0" shapeId="0">
      <text>
        <r>
          <rPr>
            <sz val="11"/>
            <rFont val="Calibri"/>
            <family val="2"/>
            <charset val="238"/>
          </rPr>
          <t>SZV_B:FeladatKategoria</t>
        </r>
      </text>
    </comment>
    <comment ref="D74" authorId="0" shapeId="0">
      <text>
        <r>
          <rPr>
            <sz val="11"/>
            <rFont val="Calibri"/>
            <family val="2"/>
            <charset val="238"/>
          </rPr>
          <t>SZV_B:FeladatMegnevezes</t>
        </r>
      </text>
    </comment>
    <comment ref="E74" authorId="0" shapeId="0">
      <text>
        <r>
          <rPr>
            <sz val="11"/>
            <rFont val="Calibri"/>
            <family val="2"/>
            <charset val="238"/>
          </rPr>
          <t>SZV_B:ElviEngedelySzam</t>
        </r>
      </text>
    </comment>
    <comment ref="F74" authorId="0" shapeId="0">
      <text>
        <r>
          <rPr>
            <sz val="11"/>
            <rFont val="Calibri"/>
            <family val="2"/>
            <charset val="238"/>
          </rPr>
          <t>SZV_B:VKR_Kod</t>
        </r>
      </text>
    </comment>
    <comment ref="G74" authorId="0" shapeId="0">
      <text>
        <r>
          <rPr>
            <sz val="11"/>
            <rFont val="Calibri"/>
            <family val="2"/>
            <charset val="238"/>
          </rPr>
          <t>SZV_B:VKR_Nev</t>
        </r>
      </text>
    </comment>
    <comment ref="H74" authorId="0" shapeId="0">
      <text>
        <r>
          <rPr>
            <sz val="11"/>
            <rFont val="Calibri"/>
            <family val="2"/>
            <charset val="238"/>
          </rPr>
          <t>SZV_B:FeladatAzonosito</t>
        </r>
      </text>
    </comment>
    <comment ref="I74" authorId="0" shapeId="0">
      <text>
        <r>
          <rPr>
            <sz val="11"/>
            <rFont val="Calibri"/>
            <family val="2"/>
            <charset val="238"/>
          </rPr>
          <t>SZV_B:EllatasiTerulet</t>
        </r>
      </text>
    </comment>
    <comment ref="J74" authorId="0" shapeId="0">
      <text>
        <r>
          <rPr>
            <sz val="11"/>
            <rFont val="Calibri"/>
            <family val="2"/>
            <charset val="238"/>
          </rPr>
          <t>SZV_B:EllatasertFelelos</t>
        </r>
      </text>
    </comment>
    <comment ref="K74" authorId="0" shapeId="0">
      <text>
        <r>
          <rPr>
            <sz val="11"/>
            <rFont val="Calibri"/>
            <family val="2"/>
            <charset val="238"/>
          </rPr>
          <t>SZV_B:TervezettNettoKoltseg</t>
        </r>
      </text>
    </comment>
    <comment ref="L74" authorId="0" shapeId="0">
      <text>
        <r>
          <rPr>
            <sz val="11"/>
            <rFont val="Calibri"/>
            <family val="2"/>
            <charset val="238"/>
          </rPr>
          <t>SZV_B:IdotartamKezdes</t>
        </r>
      </text>
    </comment>
    <comment ref="M74" authorId="0" shapeId="0">
      <text>
        <r>
          <rPr>
            <sz val="11"/>
            <rFont val="Calibri"/>
            <family val="2"/>
            <charset val="238"/>
          </rPr>
          <t>SZV_B:IdotartamBefejezes</t>
        </r>
      </text>
    </comment>
    <comment ref="N74" authorId="0" shapeId="0">
      <text>
        <r>
          <rPr>
            <sz val="11"/>
            <rFont val="Calibri"/>
            <family val="2"/>
            <charset val="238"/>
          </rPr>
          <t>SZV_B:NettoKoltsegUtem1</t>
        </r>
      </text>
    </comment>
    <comment ref="O74" authorId="0" shapeId="0">
      <text>
        <r>
          <rPr>
            <sz val="11"/>
            <rFont val="Calibri"/>
            <family val="2"/>
            <charset val="238"/>
          </rPr>
          <t>SZV_B:NettoKoltsegUtem2</t>
        </r>
      </text>
    </comment>
    <comment ref="P74" authorId="0" shapeId="0">
      <text>
        <r>
          <rPr>
            <sz val="11"/>
            <rFont val="Calibri"/>
            <family val="2"/>
            <charset val="238"/>
          </rPr>
          <t>SZV_B:EM_Melleklet2_KTG</t>
        </r>
      </text>
    </comment>
    <comment ref="R74" authorId="0" shapeId="0">
      <text>
        <r>
          <rPr>
            <sz val="11"/>
            <rFont val="Calibri"/>
            <family val="2"/>
            <charset val="238"/>
          </rPr>
          <t>SZV_B:HDUtem1</t>
        </r>
      </text>
    </comment>
    <comment ref="S74" authorId="0" shapeId="0">
      <text>
        <r>
          <rPr>
            <sz val="11"/>
            <rFont val="Calibri"/>
            <family val="2"/>
            <charset val="238"/>
          </rPr>
          <t>SZV_B:ECSUtem1</t>
        </r>
      </text>
    </comment>
    <comment ref="T74" authorId="0" shapeId="0">
      <text>
        <r>
          <rPr>
            <sz val="11"/>
            <rFont val="Calibri"/>
            <family val="2"/>
            <charset val="238"/>
          </rPr>
          <t>SZV_B:KFHUtem1</t>
        </r>
      </text>
    </comment>
    <comment ref="U74" authorId="0" shapeId="0">
      <text>
        <r>
          <rPr>
            <sz val="11"/>
            <rFont val="Calibri"/>
            <family val="2"/>
            <charset val="238"/>
          </rPr>
          <t>SZV_B:Egyeb_SajatUtem1</t>
        </r>
      </text>
    </comment>
    <comment ref="V74" authorId="0" shapeId="0">
      <text>
        <r>
          <rPr>
            <sz val="11"/>
            <rFont val="Calibri"/>
            <family val="2"/>
            <charset val="238"/>
          </rPr>
          <t>SZV_B:DijUtem1</t>
        </r>
      </text>
    </comment>
    <comment ref="W74" authorId="0" shapeId="0">
      <text>
        <r>
          <rPr>
            <sz val="11"/>
            <rFont val="Calibri"/>
            <family val="2"/>
            <charset val="238"/>
          </rPr>
          <t>SZV_B:EM_Melleklet1_Utem1</t>
        </r>
      </text>
    </comment>
    <comment ref="X74" authorId="0" shapeId="0">
      <text>
        <r>
          <rPr>
            <sz val="11"/>
            <rFont val="Calibri"/>
            <family val="2"/>
            <charset val="238"/>
          </rPr>
          <t>SZV_B:EgyebAllamiUtem1</t>
        </r>
      </text>
    </comment>
    <comment ref="Y74" authorId="0" shapeId="0">
      <text>
        <r>
          <rPr>
            <sz val="11"/>
            <rFont val="Calibri"/>
            <family val="2"/>
            <charset val="238"/>
          </rPr>
          <t>SZV_B:OnkormanyzatiUtem1</t>
        </r>
      </text>
    </comment>
    <comment ref="Z74" authorId="0" shapeId="0">
      <text>
        <r>
          <rPr>
            <sz val="11"/>
            <rFont val="Calibri"/>
            <family val="2"/>
            <charset val="238"/>
          </rPr>
          <t>SZV_B:EUUtem1</t>
        </r>
      </text>
    </comment>
    <comment ref="AA74" authorId="0" shapeId="0">
      <text>
        <r>
          <rPr>
            <sz val="11"/>
            <rFont val="Calibri"/>
            <family val="2"/>
            <charset val="238"/>
          </rPr>
          <t>SZV_B:EgyebUtem1</t>
        </r>
      </text>
    </comment>
    <comment ref="AB74" authorId="0" shapeId="0">
      <text>
        <r>
          <rPr>
            <sz val="11"/>
            <rFont val="Calibri"/>
            <family val="2"/>
            <charset val="238"/>
          </rPr>
          <t>SZV_B:HitelKotvenyUtem1</t>
        </r>
      </text>
    </comment>
    <comment ref="AC74" authorId="0" shapeId="0">
      <text>
        <r>
          <rPr>
            <sz val="11"/>
            <rFont val="Calibri"/>
            <family val="2"/>
            <charset val="238"/>
          </rPr>
          <t>SZV_B:OsszesenUtem1</t>
        </r>
      </text>
    </comment>
    <comment ref="AF74" authorId="0" shapeId="0">
      <text>
        <r>
          <rPr>
            <sz val="11"/>
            <rFont val="Calibri"/>
            <family val="2"/>
            <charset val="238"/>
          </rPr>
          <t>SZV_B:HDUtem2</t>
        </r>
      </text>
    </comment>
    <comment ref="AG74" authorId="0" shapeId="0">
      <text>
        <r>
          <rPr>
            <sz val="11"/>
            <rFont val="Calibri"/>
            <family val="2"/>
            <charset val="238"/>
          </rPr>
          <t>SZV_B:ECSUtem2</t>
        </r>
      </text>
    </comment>
    <comment ref="AH74" authorId="0" shapeId="0">
      <text>
        <r>
          <rPr>
            <sz val="11"/>
            <rFont val="Calibri"/>
            <family val="2"/>
            <charset val="238"/>
          </rPr>
          <t>SZV_B:KFHUtem2</t>
        </r>
      </text>
    </comment>
    <comment ref="AI74" authorId="0" shapeId="0">
      <text>
        <r>
          <rPr>
            <sz val="11"/>
            <rFont val="Calibri"/>
            <family val="2"/>
            <charset val="238"/>
          </rPr>
          <t>SZV_B:Egyeb_SajatUtem2</t>
        </r>
      </text>
    </comment>
    <comment ref="AJ74" authorId="0" shapeId="0">
      <text>
        <r>
          <rPr>
            <sz val="11"/>
            <rFont val="Calibri"/>
            <family val="2"/>
            <charset val="238"/>
          </rPr>
          <t>SZV_B:DijUtem2</t>
        </r>
      </text>
    </comment>
    <comment ref="AK74" authorId="0" shapeId="0">
      <text>
        <r>
          <rPr>
            <sz val="11"/>
            <rFont val="Calibri"/>
            <family val="2"/>
            <charset val="238"/>
          </rPr>
          <t>SZV_B:EM_Melleklet1_Utem2</t>
        </r>
      </text>
    </comment>
    <comment ref="AL74" authorId="0" shapeId="0">
      <text>
        <r>
          <rPr>
            <sz val="11"/>
            <rFont val="Calibri"/>
            <family val="2"/>
            <charset val="238"/>
          </rPr>
          <t>SZV_B:EgyebAllamiUtem2</t>
        </r>
      </text>
    </comment>
    <comment ref="AM74" authorId="0" shapeId="0">
      <text>
        <r>
          <rPr>
            <sz val="11"/>
            <rFont val="Calibri"/>
            <family val="2"/>
            <charset val="238"/>
          </rPr>
          <t>SZV_B:OnkormanyzatiUtem2</t>
        </r>
      </text>
    </comment>
    <comment ref="AN74" authorId="0" shapeId="0">
      <text>
        <r>
          <rPr>
            <sz val="11"/>
            <rFont val="Calibri"/>
            <family val="2"/>
            <charset val="238"/>
          </rPr>
          <t>SZV_B:EUUtem2</t>
        </r>
      </text>
    </comment>
    <comment ref="AO74" authorId="0" shapeId="0">
      <text>
        <r>
          <rPr>
            <sz val="11"/>
            <rFont val="Calibri"/>
            <family val="2"/>
            <charset val="238"/>
          </rPr>
          <t>SZV_B:EgyebUtem2</t>
        </r>
      </text>
    </comment>
    <comment ref="AP74" authorId="0" shapeId="0">
      <text>
        <r>
          <rPr>
            <sz val="11"/>
            <rFont val="Calibri"/>
            <family val="2"/>
            <charset val="238"/>
          </rPr>
          <t>SZV_B:HitelKotvenyUtem2</t>
        </r>
      </text>
    </comment>
    <comment ref="AQ74" authorId="0" shapeId="0">
      <text>
        <r>
          <rPr>
            <sz val="11"/>
            <rFont val="Calibri"/>
            <family val="2"/>
            <charset val="238"/>
          </rPr>
          <t>SZV_B:OsszesenUtem2</t>
        </r>
      </text>
    </comment>
    <comment ref="AR74" authorId="0" shapeId="0">
      <text>
        <r>
          <rPr>
            <sz val="11"/>
            <rFont val="Calibri"/>
            <family val="2"/>
            <charset val="238"/>
          </rPr>
          <t>SZV_B:ForrashianyUtem2</t>
        </r>
      </text>
    </comment>
    <comment ref="AU74" authorId="0" shapeId="0">
      <text>
        <r>
          <rPr>
            <sz val="11"/>
            <rFont val="Calibri"/>
            <family val="2"/>
            <charset val="238"/>
          </rPr>
          <t>SZV_B:Indokolas</t>
        </r>
      </text>
    </comment>
    <comment ref="AV74" authorId="0" shapeId="0">
      <text>
        <r>
          <rPr>
            <sz val="11"/>
            <rFont val="Calibri"/>
            <family val="2"/>
            <charset val="238"/>
          </rPr>
          <t>SZV_B:Megjegyzes</t>
        </r>
      </text>
    </comment>
    <comment ref="AW74" authorId="0" shapeId="0">
      <text>
        <r>
          <rPr>
            <sz val="11"/>
            <rFont val="Calibri"/>
            <family val="2"/>
            <charset val="238"/>
          </rPr>
          <t>SZV_B:FeladatSorszam</t>
        </r>
      </text>
    </comment>
    <comment ref="AY74" authorId="0" shapeId="0">
      <text>
        <r>
          <rPr>
            <sz val="11"/>
            <rFont val="Calibri"/>
            <family val="2"/>
            <charset val="238"/>
          </rPr>
          <t>SZV_B:ISA</t>
        </r>
      </text>
    </comment>
    <comment ref="B75" authorId="0" shapeId="0">
      <text>
        <r>
          <rPr>
            <sz val="11"/>
            <rFont val="Calibri"/>
            <family val="2"/>
            <charset val="238"/>
          </rPr>
          <t>SZV_B:FontossagiSorrent</t>
        </r>
      </text>
    </comment>
    <comment ref="C75" authorId="0" shapeId="0">
      <text>
        <r>
          <rPr>
            <sz val="11"/>
            <rFont val="Calibri"/>
            <family val="2"/>
            <charset val="238"/>
          </rPr>
          <t>SZV_B:FeladatKategoria</t>
        </r>
      </text>
    </comment>
    <comment ref="D75" authorId="0" shapeId="0">
      <text>
        <r>
          <rPr>
            <sz val="11"/>
            <rFont val="Calibri"/>
            <family val="2"/>
            <charset val="238"/>
          </rPr>
          <t>SZV_B:FeladatMegnevezes</t>
        </r>
      </text>
    </comment>
    <comment ref="E75" authorId="0" shapeId="0">
      <text>
        <r>
          <rPr>
            <sz val="11"/>
            <rFont val="Calibri"/>
            <family val="2"/>
            <charset val="238"/>
          </rPr>
          <t>SZV_B:ElviEngedelySzam</t>
        </r>
      </text>
    </comment>
    <comment ref="F75" authorId="0" shapeId="0">
      <text>
        <r>
          <rPr>
            <sz val="11"/>
            <rFont val="Calibri"/>
            <family val="2"/>
            <charset val="238"/>
          </rPr>
          <t>SZV_B:VKR_Kod</t>
        </r>
      </text>
    </comment>
    <comment ref="G75" authorId="0" shapeId="0">
      <text>
        <r>
          <rPr>
            <sz val="11"/>
            <rFont val="Calibri"/>
            <family val="2"/>
            <charset val="238"/>
          </rPr>
          <t>SZV_B:VKR_Nev</t>
        </r>
      </text>
    </comment>
    <comment ref="H75" authorId="0" shapeId="0">
      <text>
        <r>
          <rPr>
            <sz val="11"/>
            <rFont val="Calibri"/>
            <family val="2"/>
            <charset val="238"/>
          </rPr>
          <t>SZV_B:FeladatAzonosito</t>
        </r>
      </text>
    </comment>
    <comment ref="I75" authorId="0" shapeId="0">
      <text>
        <r>
          <rPr>
            <sz val="11"/>
            <rFont val="Calibri"/>
            <family val="2"/>
            <charset val="238"/>
          </rPr>
          <t>SZV_B:EllatasiTerulet</t>
        </r>
      </text>
    </comment>
    <comment ref="J75" authorId="0" shapeId="0">
      <text>
        <r>
          <rPr>
            <sz val="11"/>
            <rFont val="Calibri"/>
            <family val="2"/>
            <charset val="238"/>
          </rPr>
          <t>SZV_B:EllatasertFelelos</t>
        </r>
      </text>
    </comment>
    <comment ref="K75" authorId="0" shapeId="0">
      <text>
        <r>
          <rPr>
            <sz val="11"/>
            <rFont val="Calibri"/>
            <family val="2"/>
            <charset val="238"/>
          </rPr>
          <t>SZV_B:TervezettNettoKoltseg</t>
        </r>
      </text>
    </comment>
    <comment ref="L75" authorId="0" shapeId="0">
      <text>
        <r>
          <rPr>
            <sz val="11"/>
            <rFont val="Calibri"/>
            <family val="2"/>
            <charset val="238"/>
          </rPr>
          <t>SZV_B:IdotartamKezdes</t>
        </r>
      </text>
    </comment>
    <comment ref="M75" authorId="0" shapeId="0">
      <text>
        <r>
          <rPr>
            <sz val="11"/>
            <rFont val="Calibri"/>
            <family val="2"/>
            <charset val="238"/>
          </rPr>
          <t>SZV_B:IdotartamBefejezes</t>
        </r>
      </text>
    </comment>
    <comment ref="N75" authorId="0" shapeId="0">
      <text>
        <r>
          <rPr>
            <sz val="11"/>
            <rFont val="Calibri"/>
            <family val="2"/>
            <charset val="238"/>
          </rPr>
          <t>SZV_B:NettoKoltsegUtem1</t>
        </r>
      </text>
    </comment>
    <comment ref="O75" authorId="0" shapeId="0">
      <text>
        <r>
          <rPr>
            <sz val="11"/>
            <rFont val="Calibri"/>
            <family val="2"/>
            <charset val="238"/>
          </rPr>
          <t>SZV_B:NettoKoltsegUtem2</t>
        </r>
      </text>
    </comment>
    <comment ref="P75" authorId="0" shapeId="0">
      <text>
        <r>
          <rPr>
            <sz val="11"/>
            <rFont val="Calibri"/>
            <family val="2"/>
            <charset val="238"/>
          </rPr>
          <t>SZV_B:EM_Melleklet2_KTG</t>
        </r>
      </text>
    </comment>
    <comment ref="R75" authorId="0" shapeId="0">
      <text>
        <r>
          <rPr>
            <sz val="11"/>
            <rFont val="Calibri"/>
            <family val="2"/>
            <charset val="238"/>
          </rPr>
          <t>SZV_B:HDUtem1</t>
        </r>
      </text>
    </comment>
    <comment ref="S75" authorId="0" shapeId="0">
      <text>
        <r>
          <rPr>
            <sz val="11"/>
            <rFont val="Calibri"/>
            <family val="2"/>
            <charset val="238"/>
          </rPr>
          <t>SZV_B:ECSUtem1</t>
        </r>
      </text>
    </comment>
    <comment ref="T75" authorId="0" shapeId="0">
      <text>
        <r>
          <rPr>
            <sz val="11"/>
            <rFont val="Calibri"/>
            <family val="2"/>
            <charset val="238"/>
          </rPr>
          <t>SZV_B:KFHUtem1</t>
        </r>
      </text>
    </comment>
    <comment ref="U75" authorId="0" shapeId="0">
      <text>
        <r>
          <rPr>
            <sz val="11"/>
            <rFont val="Calibri"/>
            <family val="2"/>
            <charset val="238"/>
          </rPr>
          <t>SZV_B:Egyeb_SajatUtem1</t>
        </r>
      </text>
    </comment>
    <comment ref="V75" authorId="0" shapeId="0">
      <text>
        <r>
          <rPr>
            <sz val="11"/>
            <rFont val="Calibri"/>
            <family val="2"/>
            <charset val="238"/>
          </rPr>
          <t>SZV_B:DijUtem1</t>
        </r>
      </text>
    </comment>
    <comment ref="W75" authorId="0" shapeId="0">
      <text>
        <r>
          <rPr>
            <sz val="11"/>
            <rFont val="Calibri"/>
            <family val="2"/>
            <charset val="238"/>
          </rPr>
          <t>SZV_B:EM_Melleklet1_Utem1</t>
        </r>
      </text>
    </comment>
    <comment ref="X75" authorId="0" shapeId="0">
      <text>
        <r>
          <rPr>
            <sz val="11"/>
            <rFont val="Calibri"/>
            <family val="2"/>
            <charset val="238"/>
          </rPr>
          <t>SZV_B:EgyebAllamiUtem1</t>
        </r>
      </text>
    </comment>
    <comment ref="Y75" authorId="0" shapeId="0">
      <text>
        <r>
          <rPr>
            <sz val="11"/>
            <rFont val="Calibri"/>
            <family val="2"/>
            <charset val="238"/>
          </rPr>
          <t>SZV_B:OnkormanyzatiUtem1</t>
        </r>
      </text>
    </comment>
    <comment ref="Z75" authorId="0" shapeId="0">
      <text>
        <r>
          <rPr>
            <sz val="11"/>
            <rFont val="Calibri"/>
            <family val="2"/>
            <charset val="238"/>
          </rPr>
          <t>SZV_B:EUUtem1</t>
        </r>
      </text>
    </comment>
    <comment ref="AA75" authorId="0" shapeId="0">
      <text>
        <r>
          <rPr>
            <sz val="11"/>
            <rFont val="Calibri"/>
            <family val="2"/>
            <charset val="238"/>
          </rPr>
          <t>SZV_B:EgyebUtem1</t>
        </r>
      </text>
    </comment>
    <comment ref="AB75" authorId="0" shapeId="0">
      <text>
        <r>
          <rPr>
            <sz val="11"/>
            <rFont val="Calibri"/>
            <family val="2"/>
            <charset val="238"/>
          </rPr>
          <t>SZV_B:HitelKotvenyUtem1</t>
        </r>
      </text>
    </comment>
    <comment ref="AC75" authorId="0" shapeId="0">
      <text>
        <r>
          <rPr>
            <sz val="11"/>
            <rFont val="Calibri"/>
            <family val="2"/>
            <charset val="238"/>
          </rPr>
          <t>SZV_B:OsszesenUtem1</t>
        </r>
      </text>
    </comment>
    <comment ref="AF75" authorId="0" shapeId="0">
      <text>
        <r>
          <rPr>
            <sz val="11"/>
            <rFont val="Calibri"/>
            <family val="2"/>
            <charset val="238"/>
          </rPr>
          <t>SZV_B:HDUtem2</t>
        </r>
      </text>
    </comment>
    <comment ref="AG75" authorId="0" shapeId="0">
      <text>
        <r>
          <rPr>
            <sz val="11"/>
            <rFont val="Calibri"/>
            <family val="2"/>
            <charset val="238"/>
          </rPr>
          <t>SZV_B:ECSUtem2</t>
        </r>
      </text>
    </comment>
    <comment ref="AH75" authorId="0" shapeId="0">
      <text>
        <r>
          <rPr>
            <sz val="11"/>
            <rFont val="Calibri"/>
            <family val="2"/>
            <charset val="238"/>
          </rPr>
          <t>SZV_B:KFHUtem2</t>
        </r>
      </text>
    </comment>
    <comment ref="AI75" authorId="0" shapeId="0">
      <text>
        <r>
          <rPr>
            <sz val="11"/>
            <rFont val="Calibri"/>
            <family val="2"/>
            <charset val="238"/>
          </rPr>
          <t>SZV_B:Egyeb_SajatUtem2</t>
        </r>
      </text>
    </comment>
    <comment ref="AJ75" authorId="0" shapeId="0">
      <text>
        <r>
          <rPr>
            <sz val="11"/>
            <rFont val="Calibri"/>
            <family val="2"/>
            <charset val="238"/>
          </rPr>
          <t>SZV_B:DijUtem2</t>
        </r>
      </text>
    </comment>
    <comment ref="AK75" authorId="0" shapeId="0">
      <text>
        <r>
          <rPr>
            <sz val="11"/>
            <rFont val="Calibri"/>
            <family val="2"/>
            <charset val="238"/>
          </rPr>
          <t>SZV_B:EM_Melleklet1_Utem2</t>
        </r>
      </text>
    </comment>
    <comment ref="AL75" authorId="0" shapeId="0">
      <text>
        <r>
          <rPr>
            <sz val="11"/>
            <rFont val="Calibri"/>
            <family val="2"/>
            <charset val="238"/>
          </rPr>
          <t>SZV_B:EgyebAllamiUtem2</t>
        </r>
      </text>
    </comment>
    <comment ref="AM75" authorId="0" shapeId="0">
      <text>
        <r>
          <rPr>
            <sz val="11"/>
            <rFont val="Calibri"/>
            <family val="2"/>
            <charset val="238"/>
          </rPr>
          <t>SZV_B:OnkormanyzatiUtem2</t>
        </r>
      </text>
    </comment>
    <comment ref="AN75" authorId="0" shapeId="0">
      <text>
        <r>
          <rPr>
            <sz val="11"/>
            <rFont val="Calibri"/>
            <family val="2"/>
            <charset val="238"/>
          </rPr>
          <t>SZV_B:EUUtem2</t>
        </r>
      </text>
    </comment>
    <comment ref="AO75" authorId="0" shapeId="0">
      <text>
        <r>
          <rPr>
            <sz val="11"/>
            <rFont val="Calibri"/>
            <family val="2"/>
            <charset val="238"/>
          </rPr>
          <t>SZV_B:EgyebUtem2</t>
        </r>
      </text>
    </comment>
    <comment ref="AP75" authorId="0" shapeId="0">
      <text>
        <r>
          <rPr>
            <sz val="11"/>
            <rFont val="Calibri"/>
            <family val="2"/>
            <charset val="238"/>
          </rPr>
          <t>SZV_B:HitelKotvenyUtem2</t>
        </r>
      </text>
    </comment>
    <comment ref="AQ75" authorId="0" shapeId="0">
      <text>
        <r>
          <rPr>
            <sz val="11"/>
            <rFont val="Calibri"/>
            <family val="2"/>
            <charset val="238"/>
          </rPr>
          <t>SZV_B:OsszesenUtem2</t>
        </r>
      </text>
    </comment>
    <comment ref="AR75" authorId="0" shapeId="0">
      <text>
        <r>
          <rPr>
            <sz val="11"/>
            <rFont val="Calibri"/>
            <family val="2"/>
            <charset val="238"/>
          </rPr>
          <t>SZV_B:ForrashianyUtem2</t>
        </r>
      </text>
    </comment>
    <comment ref="AU75" authorId="0" shapeId="0">
      <text>
        <r>
          <rPr>
            <sz val="11"/>
            <rFont val="Calibri"/>
            <family val="2"/>
            <charset val="238"/>
          </rPr>
          <t>SZV_B:Indokolas</t>
        </r>
      </text>
    </comment>
    <comment ref="AV75" authorId="0" shapeId="0">
      <text>
        <r>
          <rPr>
            <sz val="11"/>
            <rFont val="Calibri"/>
            <family val="2"/>
            <charset val="238"/>
          </rPr>
          <t>SZV_B:Megjegyzes</t>
        </r>
      </text>
    </comment>
    <comment ref="AW75" authorId="0" shapeId="0">
      <text>
        <r>
          <rPr>
            <sz val="11"/>
            <rFont val="Calibri"/>
            <family val="2"/>
            <charset val="238"/>
          </rPr>
          <t>SZV_B:FeladatSorszam</t>
        </r>
      </text>
    </comment>
    <comment ref="AY75" authorId="0" shapeId="0">
      <text>
        <r>
          <rPr>
            <sz val="11"/>
            <rFont val="Calibri"/>
            <family val="2"/>
            <charset val="238"/>
          </rPr>
          <t>SZV_B:ISA</t>
        </r>
      </text>
    </comment>
    <comment ref="B76" authorId="0" shapeId="0">
      <text>
        <r>
          <rPr>
            <sz val="11"/>
            <rFont val="Calibri"/>
            <family val="2"/>
            <charset val="238"/>
          </rPr>
          <t>SZV_B:FontossagiSorrent</t>
        </r>
      </text>
    </comment>
    <comment ref="C76" authorId="0" shapeId="0">
      <text>
        <r>
          <rPr>
            <sz val="11"/>
            <rFont val="Calibri"/>
            <family val="2"/>
            <charset val="238"/>
          </rPr>
          <t>SZV_B:FeladatKategoria</t>
        </r>
      </text>
    </comment>
    <comment ref="D76" authorId="0" shapeId="0">
      <text>
        <r>
          <rPr>
            <sz val="11"/>
            <rFont val="Calibri"/>
            <family val="2"/>
            <charset val="238"/>
          </rPr>
          <t>SZV_B:FeladatMegnevezes</t>
        </r>
      </text>
    </comment>
    <comment ref="E76" authorId="0" shapeId="0">
      <text>
        <r>
          <rPr>
            <sz val="11"/>
            <rFont val="Calibri"/>
            <family val="2"/>
            <charset val="238"/>
          </rPr>
          <t>SZV_B:ElviEngedelySzam</t>
        </r>
      </text>
    </comment>
    <comment ref="F76" authorId="0" shapeId="0">
      <text>
        <r>
          <rPr>
            <sz val="11"/>
            <rFont val="Calibri"/>
            <family val="2"/>
            <charset val="238"/>
          </rPr>
          <t>SZV_B:VKR_Kod</t>
        </r>
      </text>
    </comment>
    <comment ref="G76" authorId="0" shapeId="0">
      <text>
        <r>
          <rPr>
            <sz val="11"/>
            <rFont val="Calibri"/>
            <family val="2"/>
            <charset val="238"/>
          </rPr>
          <t>SZV_B:VKR_Nev</t>
        </r>
      </text>
    </comment>
    <comment ref="H76" authorId="0" shapeId="0">
      <text>
        <r>
          <rPr>
            <sz val="11"/>
            <rFont val="Calibri"/>
            <family val="2"/>
            <charset val="238"/>
          </rPr>
          <t>SZV_B:FeladatAzonosito</t>
        </r>
      </text>
    </comment>
    <comment ref="I76" authorId="0" shapeId="0">
      <text>
        <r>
          <rPr>
            <sz val="11"/>
            <rFont val="Calibri"/>
            <family val="2"/>
            <charset val="238"/>
          </rPr>
          <t>SZV_B:EllatasiTerulet</t>
        </r>
      </text>
    </comment>
    <comment ref="J76" authorId="0" shapeId="0">
      <text>
        <r>
          <rPr>
            <sz val="11"/>
            <rFont val="Calibri"/>
            <family val="2"/>
            <charset val="238"/>
          </rPr>
          <t>SZV_B:EllatasertFelelos</t>
        </r>
      </text>
    </comment>
    <comment ref="K76" authorId="0" shapeId="0">
      <text>
        <r>
          <rPr>
            <sz val="11"/>
            <rFont val="Calibri"/>
            <family val="2"/>
            <charset val="238"/>
          </rPr>
          <t>SZV_B:TervezettNettoKoltseg</t>
        </r>
      </text>
    </comment>
    <comment ref="L76" authorId="0" shapeId="0">
      <text>
        <r>
          <rPr>
            <sz val="11"/>
            <rFont val="Calibri"/>
            <family val="2"/>
            <charset val="238"/>
          </rPr>
          <t>SZV_B:IdotartamKezdes</t>
        </r>
      </text>
    </comment>
    <comment ref="M76" authorId="0" shapeId="0">
      <text>
        <r>
          <rPr>
            <sz val="11"/>
            <rFont val="Calibri"/>
            <family val="2"/>
            <charset val="238"/>
          </rPr>
          <t>SZV_B:IdotartamBefejezes</t>
        </r>
      </text>
    </comment>
    <comment ref="N76" authorId="0" shapeId="0">
      <text>
        <r>
          <rPr>
            <sz val="11"/>
            <rFont val="Calibri"/>
            <family val="2"/>
            <charset val="238"/>
          </rPr>
          <t>SZV_B:NettoKoltsegUtem1</t>
        </r>
      </text>
    </comment>
    <comment ref="O76" authorId="0" shapeId="0">
      <text>
        <r>
          <rPr>
            <sz val="11"/>
            <rFont val="Calibri"/>
            <family val="2"/>
            <charset val="238"/>
          </rPr>
          <t>SZV_B:NettoKoltsegUtem2</t>
        </r>
      </text>
    </comment>
    <comment ref="P76" authorId="0" shapeId="0">
      <text>
        <r>
          <rPr>
            <sz val="11"/>
            <rFont val="Calibri"/>
            <family val="2"/>
            <charset val="238"/>
          </rPr>
          <t>SZV_B:EM_Melleklet2_KTG</t>
        </r>
      </text>
    </comment>
    <comment ref="R76" authorId="0" shapeId="0">
      <text>
        <r>
          <rPr>
            <sz val="11"/>
            <rFont val="Calibri"/>
            <family val="2"/>
            <charset val="238"/>
          </rPr>
          <t>SZV_B:HDUtem1</t>
        </r>
      </text>
    </comment>
    <comment ref="S76" authorId="0" shapeId="0">
      <text>
        <r>
          <rPr>
            <sz val="11"/>
            <rFont val="Calibri"/>
            <family val="2"/>
            <charset val="238"/>
          </rPr>
          <t>SZV_B:ECSUtem1</t>
        </r>
      </text>
    </comment>
    <comment ref="T76" authorId="0" shapeId="0">
      <text>
        <r>
          <rPr>
            <sz val="11"/>
            <rFont val="Calibri"/>
            <family val="2"/>
            <charset val="238"/>
          </rPr>
          <t>SZV_B:KFHUtem1</t>
        </r>
      </text>
    </comment>
    <comment ref="U76" authorId="0" shapeId="0">
      <text>
        <r>
          <rPr>
            <sz val="11"/>
            <rFont val="Calibri"/>
            <family val="2"/>
            <charset val="238"/>
          </rPr>
          <t>SZV_B:Egyeb_SajatUtem1</t>
        </r>
      </text>
    </comment>
    <comment ref="V76" authorId="0" shapeId="0">
      <text>
        <r>
          <rPr>
            <sz val="11"/>
            <rFont val="Calibri"/>
            <family val="2"/>
            <charset val="238"/>
          </rPr>
          <t>SZV_B:DijUtem1</t>
        </r>
      </text>
    </comment>
    <comment ref="W76" authorId="0" shapeId="0">
      <text>
        <r>
          <rPr>
            <sz val="11"/>
            <rFont val="Calibri"/>
            <family val="2"/>
            <charset val="238"/>
          </rPr>
          <t>SZV_B:EM_Melleklet1_Utem1</t>
        </r>
      </text>
    </comment>
    <comment ref="X76" authorId="0" shapeId="0">
      <text>
        <r>
          <rPr>
            <sz val="11"/>
            <rFont val="Calibri"/>
            <family val="2"/>
            <charset val="238"/>
          </rPr>
          <t>SZV_B:EgyebAllamiUtem1</t>
        </r>
      </text>
    </comment>
    <comment ref="Y76" authorId="0" shapeId="0">
      <text>
        <r>
          <rPr>
            <sz val="11"/>
            <rFont val="Calibri"/>
            <family val="2"/>
            <charset val="238"/>
          </rPr>
          <t>SZV_B:OnkormanyzatiUtem1</t>
        </r>
      </text>
    </comment>
    <comment ref="Z76" authorId="0" shapeId="0">
      <text>
        <r>
          <rPr>
            <sz val="11"/>
            <rFont val="Calibri"/>
            <family val="2"/>
            <charset val="238"/>
          </rPr>
          <t>SZV_B:EUUtem1</t>
        </r>
      </text>
    </comment>
    <comment ref="AA76" authorId="0" shapeId="0">
      <text>
        <r>
          <rPr>
            <sz val="11"/>
            <rFont val="Calibri"/>
            <family val="2"/>
            <charset val="238"/>
          </rPr>
          <t>SZV_B:EgyebUtem1</t>
        </r>
      </text>
    </comment>
    <comment ref="AB76" authorId="0" shapeId="0">
      <text>
        <r>
          <rPr>
            <sz val="11"/>
            <rFont val="Calibri"/>
            <family val="2"/>
            <charset val="238"/>
          </rPr>
          <t>SZV_B:HitelKotvenyUtem1</t>
        </r>
      </text>
    </comment>
    <comment ref="AC76" authorId="0" shapeId="0">
      <text>
        <r>
          <rPr>
            <sz val="11"/>
            <rFont val="Calibri"/>
            <family val="2"/>
            <charset val="238"/>
          </rPr>
          <t>SZV_B:OsszesenUtem1</t>
        </r>
      </text>
    </comment>
    <comment ref="AF76" authorId="0" shapeId="0">
      <text>
        <r>
          <rPr>
            <sz val="11"/>
            <rFont val="Calibri"/>
            <family val="2"/>
            <charset val="238"/>
          </rPr>
          <t>SZV_B:HDUtem2</t>
        </r>
      </text>
    </comment>
    <comment ref="AG76" authorId="0" shapeId="0">
      <text>
        <r>
          <rPr>
            <sz val="11"/>
            <rFont val="Calibri"/>
            <family val="2"/>
            <charset val="238"/>
          </rPr>
          <t>SZV_B:ECSUtem2</t>
        </r>
      </text>
    </comment>
    <comment ref="AH76" authorId="0" shapeId="0">
      <text>
        <r>
          <rPr>
            <sz val="11"/>
            <rFont val="Calibri"/>
            <family val="2"/>
            <charset val="238"/>
          </rPr>
          <t>SZV_B:KFHUtem2</t>
        </r>
      </text>
    </comment>
    <comment ref="AI76" authorId="0" shapeId="0">
      <text>
        <r>
          <rPr>
            <sz val="11"/>
            <rFont val="Calibri"/>
            <family val="2"/>
            <charset val="238"/>
          </rPr>
          <t>SZV_B:Egyeb_SajatUtem2</t>
        </r>
      </text>
    </comment>
    <comment ref="AJ76" authorId="0" shapeId="0">
      <text>
        <r>
          <rPr>
            <sz val="11"/>
            <rFont val="Calibri"/>
            <family val="2"/>
            <charset val="238"/>
          </rPr>
          <t>SZV_B:DijUtem2</t>
        </r>
      </text>
    </comment>
    <comment ref="AK76" authorId="0" shapeId="0">
      <text>
        <r>
          <rPr>
            <sz val="11"/>
            <rFont val="Calibri"/>
            <family val="2"/>
            <charset val="238"/>
          </rPr>
          <t>SZV_B:EM_Melleklet1_Utem2</t>
        </r>
      </text>
    </comment>
    <comment ref="AL76" authorId="0" shapeId="0">
      <text>
        <r>
          <rPr>
            <sz val="11"/>
            <rFont val="Calibri"/>
            <family val="2"/>
            <charset val="238"/>
          </rPr>
          <t>SZV_B:EgyebAllamiUtem2</t>
        </r>
      </text>
    </comment>
    <comment ref="AM76" authorId="0" shapeId="0">
      <text>
        <r>
          <rPr>
            <sz val="11"/>
            <rFont val="Calibri"/>
            <family val="2"/>
            <charset val="238"/>
          </rPr>
          <t>SZV_B:OnkormanyzatiUtem2</t>
        </r>
      </text>
    </comment>
    <comment ref="AN76" authorId="0" shapeId="0">
      <text>
        <r>
          <rPr>
            <sz val="11"/>
            <rFont val="Calibri"/>
            <family val="2"/>
            <charset val="238"/>
          </rPr>
          <t>SZV_B:EUUtem2</t>
        </r>
      </text>
    </comment>
    <comment ref="AO76" authorId="0" shapeId="0">
      <text>
        <r>
          <rPr>
            <sz val="11"/>
            <rFont val="Calibri"/>
            <family val="2"/>
            <charset val="238"/>
          </rPr>
          <t>SZV_B:EgyebUtem2</t>
        </r>
      </text>
    </comment>
    <comment ref="AP76" authorId="0" shapeId="0">
      <text>
        <r>
          <rPr>
            <sz val="11"/>
            <rFont val="Calibri"/>
            <family val="2"/>
            <charset val="238"/>
          </rPr>
          <t>SZV_B:HitelKotvenyUtem2</t>
        </r>
      </text>
    </comment>
    <comment ref="AQ76" authorId="0" shapeId="0">
      <text>
        <r>
          <rPr>
            <sz val="11"/>
            <rFont val="Calibri"/>
            <family val="2"/>
            <charset val="238"/>
          </rPr>
          <t>SZV_B:OsszesenUtem2</t>
        </r>
      </text>
    </comment>
    <comment ref="AR76" authorId="0" shapeId="0">
      <text>
        <r>
          <rPr>
            <sz val="11"/>
            <rFont val="Calibri"/>
            <family val="2"/>
            <charset val="238"/>
          </rPr>
          <t>SZV_B:ForrashianyUtem2</t>
        </r>
      </text>
    </comment>
    <comment ref="AU76" authorId="0" shapeId="0">
      <text>
        <r>
          <rPr>
            <sz val="11"/>
            <rFont val="Calibri"/>
            <family val="2"/>
            <charset val="238"/>
          </rPr>
          <t>SZV_B:Indokolas</t>
        </r>
      </text>
    </comment>
    <comment ref="AV76" authorId="0" shapeId="0">
      <text>
        <r>
          <rPr>
            <sz val="11"/>
            <rFont val="Calibri"/>
            <family val="2"/>
            <charset val="238"/>
          </rPr>
          <t>SZV_B:Megjegyzes</t>
        </r>
      </text>
    </comment>
    <comment ref="AW76" authorId="0" shapeId="0">
      <text>
        <r>
          <rPr>
            <sz val="11"/>
            <rFont val="Calibri"/>
            <family val="2"/>
            <charset val="238"/>
          </rPr>
          <t>SZV_B:FeladatSorszam</t>
        </r>
      </text>
    </comment>
    <comment ref="AY76" authorId="0" shapeId="0">
      <text>
        <r>
          <rPr>
            <sz val="11"/>
            <rFont val="Calibri"/>
            <family val="2"/>
            <charset val="238"/>
          </rPr>
          <t>SZV_B:ISA</t>
        </r>
      </text>
    </comment>
    <comment ref="B78" authorId="0" shapeId="0">
      <text>
        <r>
          <rPr>
            <sz val="11"/>
            <rFont val="Calibri"/>
            <family val="2"/>
            <charset val="238"/>
          </rPr>
          <t>SZV_B:FontossagiSorrent</t>
        </r>
      </text>
    </comment>
    <comment ref="C78" authorId="0" shapeId="0">
      <text>
        <r>
          <rPr>
            <sz val="11"/>
            <rFont val="Calibri"/>
            <family val="2"/>
            <charset val="238"/>
          </rPr>
          <t>SZV_B:FeladatKategoria</t>
        </r>
      </text>
    </comment>
    <comment ref="D78" authorId="0" shapeId="0">
      <text>
        <r>
          <rPr>
            <sz val="11"/>
            <rFont val="Calibri"/>
            <family val="2"/>
            <charset val="238"/>
          </rPr>
          <t>SZV_B:FeladatMegnevezes</t>
        </r>
      </text>
    </comment>
    <comment ref="E78" authorId="0" shapeId="0">
      <text>
        <r>
          <rPr>
            <sz val="11"/>
            <rFont val="Calibri"/>
            <family val="2"/>
            <charset val="238"/>
          </rPr>
          <t>SZV_B:ElviEngedelySzam</t>
        </r>
      </text>
    </comment>
    <comment ref="F78" authorId="0" shapeId="0">
      <text>
        <r>
          <rPr>
            <sz val="11"/>
            <rFont val="Calibri"/>
            <family val="2"/>
            <charset val="238"/>
          </rPr>
          <t>SZV_B:VKR_Kod</t>
        </r>
      </text>
    </comment>
    <comment ref="G78" authorId="0" shapeId="0">
      <text>
        <r>
          <rPr>
            <sz val="11"/>
            <rFont val="Calibri"/>
            <family val="2"/>
            <charset val="238"/>
          </rPr>
          <t>SZV_B:VKR_Nev</t>
        </r>
      </text>
    </comment>
    <comment ref="H78" authorId="0" shapeId="0">
      <text>
        <r>
          <rPr>
            <sz val="11"/>
            <rFont val="Calibri"/>
            <family val="2"/>
            <charset val="238"/>
          </rPr>
          <t>SZV_B:FeladatAzonosito</t>
        </r>
      </text>
    </comment>
    <comment ref="I78" authorId="0" shapeId="0">
      <text>
        <r>
          <rPr>
            <sz val="11"/>
            <rFont val="Calibri"/>
            <family val="2"/>
            <charset val="238"/>
          </rPr>
          <t>SZV_B:EllatasiTerulet</t>
        </r>
      </text>
    </comment>
    <comment ref="J78" authorId="0" shapeId="0">
      <text>
        <r>
          <rPr>
            <sz val="11"/>
            <rFont val="Calibri"/>
            <family val="2"/>
            <charset val="238"/>
          </rPr>
          <t>SZV_B:EllatasertFelelos</t>
        </r>
      </text>
    </comment>
    <comment ref="K78" authorId="0" shapeId="0">
      <text>
        <r>
          <rPr>
            <sz val="11"/>
            <rFont val="Calibri"/>
            <family val="2"/>
            <charset val="238"/>
          </rPr>
          <t>SZV_B:TervezettNettoKoltseg</t>
        </r>
      </text>
    </comment>
    <comment ref="L78" authorId="0" shapeId="0">
      <text>
        <r>
          <rPr>
            <sz val="11"/>
            <rFont val="Calibri"/>
            <family val="2"/>
            <charset val="238"/>
          </rPr>
          <t>SZV_B:IdotartamKezdes</t>
        </r>
      </text>
    </comment>
    <comment ref="M78" authorId="0" shapeId="0">
      <text>
        <r>
          <rPr>
            <sz val="11"/>
            <rFont val="Calibri"/>
            <family val="2"/>
            <charset val="238"/>
          </rPr>
          <t>SZV_B:IdotartamBefejezes</t>
        </r>
      </text>
    </comment>
    <comment ref="N78" authorId="0" shapeId="0">
      <text>
        <r>
          <rPr>
            <sz val="11"/>
            <rFont val="Calibri"/>
            <family val="2"/>
            <charset val="238"/>
          </rPr>
          <t>SZV_B:NettoKoltsegUtem1</t>
        </r>
      </text>
    </comment>
    <comment ref="O78" authorId="0" shapeId="0">
      <text>
        <r>
          <rPr>
            <sz val="11"/>
            <rFont val="Calibri"/>
            <family val="2"/>
            <charset val="238"/>
          </rPr>
          <t>SZV_B:NettoKoltsegUtem2</t>
        </r>
      </text>
    </comment>
    <comment ref="P78" authorId="0" shapeId="0">
      <text>
        <r>
          <rPr>
            <sz val="11"/>
            <rFont val="Calibri"/>
            <family val="2"/>
            <charset val="238"/>
          </rPr>
          <t>SZV_B:EM_Melleklet2_KTG</t>
        </r>
      </text>
    </comment>
    <comment ref="R78" authorId="0" shapeId="0">
      <text>
        <r>
          <rPr>
            <sz val="11"/>
            <rFont val="Calibri"/>
            <family val="2"/>
            <charset val="238"/>
          </rPr>
          <t>SZV_B:HDUtem1</t>
        </r>
      </text>
    </comment>
    <comment ref="S78" authorId="0" shapeId="0">
      <text>
        <r>
          <rPr>
            <sz val="11"/>
            <rFont val="Calibri"/>
            <family val="2"/>
            <charset val="238"/>
          </rPr>
          <t>SZV_B:ECSUtem1</t>
        </r>
      </text>
    </comment>
    <comment ref="T78" authorId="0" shapeId="0">
      <text>
        <r>
          <rPr>
            <sz val="11"/>
            <rFont val="Calibri"/>
            <family val="2"/>
            <charset val="238"/>
          </rPr>
          <t>SZV_B:KFHUtem1</t>
        </r>
      </text>
    </comment>
    <comment ref="U78" authorId="0" shapeId="0">
      <text>
        <r>
          <rPr>
            <sz val="11"/>
            <rFont val="Calibri"/>
            <family val="2"/>
            <charset val="238"/>
          </rPr>
          <t>SZV_B:Egyeb_SajatUtem1</t>
        </r>
      </text>
    </comment>
    <comment ref="V78" authorId="0" shapeId="0">
      <text>
        <r>
          <rPr>
            <sz val="11"/>
            <rFont val="Calibri"/>
            <family val="2"/>
            <charset val="238"/>
          </rPr>
          <t>SZV_B:DijUtem1</t>
        </r>
      </text>
    </comment>
    <comment ref="W78" authorId="0" shapeId="0">
      <text>
        <r>
          <rPr>
            <sz val="11"/>
            <rFont val="Calibri"/>
            <family val="2"/>
            <charset val="238"/>
          </rPr>
          <t>SZV_B:EM_Melleklet1_Utem1</t>
        </r>
      </text>
    </comment>
    <comment ref="X78" authorId="0" shapeId="0">
      <text>
        <r>
          <rPr>
            <sz val="11"/>
            <rFont val="Calibri"/>
            <family val="2"/>
            <charset val="238"/>
          </rPr>
          <t>SZV_B:EgyebAllamiUtem1</t>
        </r>
      </text>
    </comment>
    <comment ref="Y78" authorId="0" shapeId="0">
      <text>
        <r>
          <rPr>
            <sz val="11"/>
            <rFont val="Calibri"/>
            <family val="2"/>
            <charset val="238"/>
          </rPr>
          <t>SZV_B:OnkormanyzatiUtem1</t>
        </r>
      </text>
    </comment>
    <comment ref="Z78" authorId="0" shapeId="0">
      <text>
        <r>
          <rPr>
            <sz val="11"/>
            <rFont val="Calibri"/>
            <family val="2"/>
            <charset val="238"/>
          </rPr>
          <t>SZV_B:EUUtem1</t>
        </r>
      </text>
    </comment>
    <comment ref="AA78" authorId="0" shapeId="0">
      <text>
        <r>
          <rPr>
            <sz val="11"/>
            <rFont val="Calibri"/>
            <family val="2"/>
            <charset val="238"/>
          </rPr>
          <t>SZV_B:EgyebUtem1</t>
        </r>
      </text>
    </comment>
    <comment ref="AB78" authorId="0" shapeId="0">
      <text>
        <r>
          <rPr>
            <sz val="11"/>
            <rFont val="Calibri"/>
            <family val="2"/>
            <charset val="238"/>
          </rPr>
          <t>SZV_B:HitelKotvenyUtem1</t>
        </r>
      </text>
    </comment>
    <comment ref="AC78" authorId="0" shapeId="0">
      <text>
        <r>
          <rPr>
            <sz val="11"/>
            <rFont val="Calibri"/>
            <family val="2"/>
            <charset val="238"/>
          </rPr>
          <t>SZV_B:OsszesenUtem1</t>
        </r>
      </text>
    </comment>
    <comment ref="AF78" authorId="0" shapeId="0">
      <text>
        <r>
          <rPr>
            <sz val="11"/>
            <rFont val="Calibri"/>
            <family val="2"/>
            <charset val="238"/>
          </rPr>
          <t>SZV_B:HDUtem2</t>
        </r>
      </text>
    </comment>
    <comment ref="AG78" authorId="0" shapeId="0">
      <text>
        <r>
          <rPr>
            <sz val="11"/>
            <rFont val="Calibri"/>
            <family val="2"/>
            <charset val="238"/>
          </rPr>
          <t>SZV_B:ECSUtem2</t>
        </r>
      </text>
    </comment>
    <comment ref="AH78" authorId="0" shapeId="0">
      <text>
        <r>
          <rPr>
            <sz val="11"/>
            <rFont val="Calibri"/>
            <family val="2"/>
            <charset val="238"/>
          </rPr>
          <t>SZV_B:KFHUtem2</t>
        </r>
      </text>
    </comment>
    <comment ref="AI78" authorId="0" shapeId="0">
      <text>
        <r>
          <rPr>
            <sz val="11"/>
            <rFont val="Calibri"/>
            <family val="2"/>
            <charset val="238"/>
          </rPr>
          <t>SZV_B:Egyeb_SajatUtem2</t>
        </r>
      </text>
    </comment>
    <comment ref="AJ78" authorId="0" shapeId="0">
      <text>
        <r>
          <rPr>
            <sz val="11"/>
            <rFont val="Calibri"/>
            <family val="2"/>
            <charset val="238"/>
          </rPr>
          <t>SZV_B:DijUtem2</t>
        </r>
      </text>
    </comment>
    <comment ref="AK78" authorId="0" shapeId="0">
      <text>
        <r>
          <rPr>
            <sz val="11"/>
            <rFont val="Calibri"/>
            <family val="2"/>
            <charset val="238"/>
          </rPr>
          <t>SZV_B:EM_Melleklet1_Utem2</t>
        </r>
      </text>
    </comment>
    <comment ref="AL78" authorId="0" shapeId="0">
      <text>
        <r>
          <rPr>
            <sz val="11"/>
            <rFont val="Calibri"/>
            <family val="2"/>
            <charset val="238"/>
          </rPr>
          <t>SZV_B:EgyebAllamiUtem2</t>
        </r>
      </text>
    </comment>
    <comment ref="AM78" authorId="0" shapeId="0">
      <text>
        <r>
          <rPr>
            <sz val="11"/>
            <rFont val="Calibri"/>
            <family val="2"/>
            <charset val="238"/>
          </rPr>
          <t>SZV_B:OnkormanyzatiUtem2</t>
        </r>
      </text>
    </comment>
    <comment ref="AN78" authorId="0" shapeId="0">
      <text>
        <r>
          <rPr>
            <sz val="11"/>
            <rFont val="Calibri"/>
            <family val="2"/>
            <charset val="238"/>
          </rPr>
          <t>SZV_B:EUUtem2</t>
        </r>
      </text>
    </comment>
    <comment ref="AO78" authorId="0" shapeId="0">
      <text>
        <r>
          <rPr>
            <sz val="11"/>
            <rFont val="Calibri"/>
            <family val="2"/>
            <charset val="238"/>
          </rPr>
          <t>SZV_B:EgyebUtem2</t>
        </r>
      </text>
    </comment>
    <comment ref="AP78" authorId="0" shapeId="0">
      <text>
        <r>
          <rPr>
            <sz val="11"/>
            <rFont val="Calibri"/>
            <family val="2"/>
            <charset val="238"/>
          </rPr>
          <t>SZV_B:HitelKotvenyUtem2</t>
        </r>
      </text>
    </comment>
    <comment ref="AQ78" authorId="0" shapeId="0">
      <text>
        <r>
          <rPr>
            <sz val="11"/>
            <rFont val="Calibri"/>
            <family val="2"/>
            <charset val="238"/>
          </rPr>
          <t>SZV_B:OsszesenUtem2</t>
        </r>
      </text>
    </comment>
    <comment ref="AR78" authorId="0" shapeId="0">
      <text>
        <r>
          <rPr>
            <sz val="11"/>
            <rFont val="Calibri"/>
            <family val="2"/>
            <charset val="238"/>
          </rPr>
          <t>SZV_B:ForrashianyUtem2</t>
        </r>
      </text>
    </comment>
    <comment ref="AU78" authorId="0" shapeId="0">
      <text>
        <r>
          <rPr>
            <sz val="11"/>
            <rFont val="Calibri"/>
            <family val="2"/>
            <charset val="238"/>
          </rPr>
          <t>SZV_B:Indokolas</t>
        </r>
      </text>
    </comment>
    <comment ref="AV78" authorId="0" shapeId="0">
      <text>
        <r>
          <rPr>
            <sz val="11"/>
            <rFont val="Calibri"/>
            <family val="2"/>
            <charset val="238"/>
          </rPr>
          <t>SZV_B:Megjegyzes</t>
        </r>
      </text>
    </comment>
    <comment ref="AW78" authorId="0" shapeId="0">
      <text>
        <r>
          <rPr>
            <sz val="11"/>
            <rFont val="Calibri"/>
            <family val="2"/>
            <charset val="238"/>
          </rPr>
          <t>SZV_B:FeladatSorszam</t>
        </r>
      </text>
    </comment>
    <comment ref="AY78" authorId="0" shapeId="0">
      <text>
        <r>
          <rPr>
            <sz val="11"/>
            <rFont val="Calibri"/>
            <family val="2"/>
            <charset val="238"/>
          </rPr>
          <t>SZV_B:ISA</t>
        </r>
      </text>
    </comment>
    <comment ref="B79" authorId="0" shapeId="0">
      <text>
        <r>
          <rPr>
            <sz val="11"/>
            <rFont val="Calibri"/>
            <family val="2"/>
            <charset val="238"/>
          </rPr>
          <t>SZV_B:FontossagiSorrent</t>
        </r>
      </text>
    </comment>
    <comment ref="C79" authorId="0" shapeId="0">
      <text>
        <r>
          <rPr>
            <sz val="11"/>
            <rFont val="Calibri"/>
            <family val="2"/>
            <charset val="238"/>
          </rPr>
          <t>SZV_B:FeladatKategoria</t>
        </r>
      </text>
    </comment>
    <comment ref="D79" authorId="0" shapeId="0">
      <text>
        <r>
          <rPr>
            <sz val="11"/>
            <rFont val="Calibri"/>
            <family val="2"/>
            <charset val="238"/>
          </rPr>
          <t>SZV_B:FeladatMegnevezes</t>
        </r>
      </text>
    </comment>
    <comment ref="E79" authorId="0" shapeId="0">
      <text>
        <r>
          <rPr>
            <sz val="11"/>
            <rFont val="Calibri"/>
            <family val="2"/>
            <charset val="238"/>
          </rPr>
          <t>SZV_B:ElviEngedelySzam</t>
        </r>
      </text>
    </comment>
    <comment ref="F79" authorId="0" shapeId="0">
      <text>
        <r>
          <rPr>
            <sz val="11"/>
            <rFont val="Calibri"/>
            <family val="2"/>
            <charset val="238"/>
          </rPr>
          <t>SZV_B:VKR_Kod</t>
        </r>
      </text>
    </comment>
    <comment ref="G79" authorId="0" shapeId="0">
      <text>
        <r>
          <rPr>
            <sz val="11"/>
            <rFont val="Calibri"/>
            <family val="2"/>
            <charset val="238"/>
          </rPr>
          <t>SZV_B:VKR_Nev</t>
        </r>
      </text>
    </comment>
    <comment ref="H79" authorId="0" shapeId="0">
      <text>
        <r>
          <rPr>
            <sz val="11"/>
            <rFont val="Calibri"/>
            <family val="2"/>
            <charset val="238"/>
          </rPr>
          <t>SZV_B:FeladatAzonosito</t>
        </r>
      </text>
    </comment>
    <comment ref="I79" authorId="0" shapeId="0">
      <text>
        <r>
          <rPr>
            <sz val="11"/>
            <rFont val="Calibri"/>
            <family val="2"/>
            <charset val="238"/>
          </rPr>
          <t>SZV_B:EllatasiTerulet</t>
        </r>
      </text>
    </comment>
    <comment ref="J79" authorId="0" shapeId="0">
      <text>
        <r>
          <rPr>
            <sz val="11"/>
            <rFont val="Calibri"/>
            <family val="2"/>
            <charset val="238"/>
          </rPr>
          <t>SZV_B:EllatasertFelelos</t>
        </r>
      </text>
    </comment>
    <comment ref="K79" authorId="0" shapeId="0">
      <text>
        <r>
          <rPr>
            <sz val="11"/>
            <rFont val="Calibri"/>
            <family val="2"/>
            <charset val="238"/>
          </rPr>
          <t>SZV_B:TervezettNettoKoltseg</t>
        </r>
      </text>
    </comment>
    <comment ref="L79" authorId="0" shapeId="0">
      <text>
        <r>
          <rPr>
            <sz val="11"/>
            <rFont val="Calibri"/>
            <family val="2"/>
            <charset val="238"/>
          </rPr>
          <t>SZV_B:IdotartamKezdes</t>
        </r>
      </text>
    </comment>
    <comment ref="M79" authorId="0" shapeId="0">
      <text>
        <r>
          <rPr>
            <sz val="11"/>
            <rFont val="Calibri"/>
            <family val="2"/>
            <charset val="238"/>
          </rPr>
          <t>SZV_B:IdotartamBefejezes</t>
        </r>
      </text>
    </comment>
    <comment ref="N79" authorId="0" shapeId="0">
      <text>
        <r>
          <rPr>
            <sz val="11"/>
            <rFont val="Calibri"/>
            <family val="2"/>
            <charset val="238"/>
          </rPr>
          <t>SZV_B:NettoKoltsegUtem1</t>
        </r>
      </text>
    </comment>
    <comment ref="O79" authorId="0" shapeId="0">
      <text>
        <r>
          <rPr>
            <sz val="11"/>
            <rFont val="Calibri"/>
            <family val="2"/>
            <charset val="238"/>
          </rPr>
          <t>SZV_B:NettoKoltsegUtem2</t>
        </r>
      </text>
    </comment>
    <comment ref="P79" authorId="0" shapeId="0">
      <text>
        <r>
          <rPr>
            <sz val="11"/>
            <rFont val="Calibri"/>
            <family val="2"/>
            <charset val="238"/>
          </rPr>
          <t>SZV_B:EM_Melleklet2_KTG</t>
        </r>
      </text>
    </comment>
    <comment ref="R79" authorId="0" shapeId="0">
      <text>
        <r>
          <rPr>
            <sz val="11"/>
            <rFont val="Calibri"/>
            <family val="2"/>
            <charset val="238"/>
          </rPr>
          <t>SZV_B:HDUtem1</t>
        </r>
      </text>
    </comment>
    <comment ref="S79" authorId="0" shapeId="0">
      <text>
        <r>
          <rPr>
            <sz val="11"/>
            <rFont val="Calibri"/>
            <family val="2"/>
            <charset val="238"/>
          </rPr>
          <t>SZV_B:ECSUtem1</t>
        </r>
      </text>
    </comment>
    <comment ref="T79" authorId="0" shapeId="0">
      <text>
        <r>
          <rPr>
            <sz val="11"/>
            <rFont val="Calibri"/>
            <family val="2"/>
            <charset val="238"/>
          </rPr>
          <t>SZV_B:KFHUtem1</t>
        </r>
      </text>
    </comment>
    <comment ref="U79" authorId="0" shapeId="0">
      <text>
        <r>
          <rPr>
            <sz val="11"/>
            <rFont val="Calibri"/>
            <family val="2"/>
            <charset val="238"/>
          </rPr>
          <t>SZV_B:Egyeb_SajatUtem1</t>
        </r>
      </text>
    </comment>
    <comment ref="V79" authorId="0" shapeId="0">
      <text>
        <r>
          <rPr>
            <sz val="11"/>
            <rFont val="Calibri"/>
            <family val="2"/>
            <charset val="238"/>
          </rPr>
          <t>SZV_B:DijUtem1</t>
        </r>
      </text>
    </comment>
    <comment ref="W79" authorId="0" shapeId="0">
      <text>
        <r>
          <rPr>
            <sz val="11"/>
            <rFont val="Calibri"/>
            <family val="2"/>
            <charset val="238"/>
          </rPr>
          <t>SZV_B:EM_Melleklet1_Utem1</t>
        </r>
      </text>
    </comment>
    <comment ref="X79" authorId="0" shapeId="0">
      <text>
        <r>
          <rPr>
            <sz val="11"/>
            <rFont val="Calibri"/>
            <family val="2"/>
            <charset val="238"/>
          </rPr>
          <t>SZV_B:EgyebAllamiUtem1</t>
        </r>
      </text>
    </comment>
    <comment ref="Y79" authorId="0" shapeId="0">
      <text>
        <r>
          <rPr>
            <sz val="11"/>
            <rFont val="Calibri"/>
            <family val="2"/>
            <charset val="238"/>
          </rPr>
          <t>SZV_B:OnkormanyzatiUtem1</t>
        </r>
      </text>
    </comment>
    <comment ref="Z79" authorId="0" shapeId="0">
      <text>
        <r>
          <rPr>
            <sz val="11"/>
            <rFont val="Calibri"/>
            <family val="2"/>
            <charset val="238"/>
          </rPr>
          <t>SZV_B:EUUtem1</t>
        </r>
      </text>
    </comment>
    <comment ref="AA79" authorId="0" shapeId="0">
      <text>
        <r>
          <rPr>
            <sz val="11"/>
            <rFont val="Calibri"/>
            <family val="2"/>
            <charset val="238"/>
          </rPr>
          <t>SZV_B:EgyebUtem1</t>
        </r>
      </text>
    </comment>
    <comment ref="AB79" authorId="0" shapeId="0">
      <text>
        <r>
          <rPr>
            <sz val="11"/>
            <rFont val="Calibri"/>
            <family val="2"/>
            <charset val="238"/>
          </rPr>
          <t>SZV_B:HitelKotvenyUtem1</t>
        </r>
      </text>
    </comment>
    <comment ref="AC79" authorId="0" shapeId="0">
      <text>
        <r>
          <rPr>
            <sz val="11"/>
            <rFont val="Calibri"/>
            <family val="2"/>
            <charset val="238"/>
          </rPr>
          <t>SZV_B:OsszesenUtem1</t>
        </r>
      </text>
    </comment>
    <comment ref="AF79" authorId="0" shapeId="0">
      <text>
        <r>
          <rPr>
            <sz val="11"/>
            <rFont val="Calibri"/>
            <family val="2"/>
            <charset val="238"/>
          </rPr>
          <t>SZV_B:HDUtem2</t>
        </r>
      </text>
    </comment>
    <comment ref="AG79" authorId="0" shapeId="0">
      <text>
        <r>
          <rPr>
            <sz val="11"/>
            <rFont val="Calibri"/>
            <family val="2"/>
            <charset val="238"/>
          </rPr>
          <t>SZV_B:ECSUtem2</t>
        </r>
      </text>
    </comment>
    <comment ref="AH79" authorId="0" shapeId="0">
      <text>
        <r>
          <rPr>
            <sz val="11"/>
            <rFont val="Calibri"/>
            <family val="2"/>
            <charset val="238"/>
          </rPr>
          <t>SZV_B:KFHUtem2</t>
        </r>
      </text>
    </comment>
    <comment ref="AI79" authorId="0" shapeId="0">
      <text>
        <r>
          <rPr>
            <sz val="11"/>
            <rFont val="Calibri"/>
            <family val="2"/>
            <charset val="238"/>
          </rPr>
          <t>SZV_B:Egyeb_SajatUtem2</t>
        </r>
      </text>
    </comment>
    <comment ref="AJ79" authorId="0" shapeId="0">
      <text>
        <r>
          <rPr>
            <sz val="11"/>
            <rFont val="Calibri"/>
            <family val="2"/>
            <charset val="238"/>
          </rPr>
          <t>SZV_B:DijUtem2</t>
        </r>
      </text>
    </comment>
    <comment ref="AK79" authorId="0" shapeId="0">
      <text>
        <r>
          <rPr>
            <sz val="11"/>
            <rFont val="Calibri"/>
            <family val="2"/>
            <charset val="238"/>
          </rPr>
          <t>SZV_B:EM_Melleklet1_Utem2</t>
        </r>
      </text>
    </comment>
    <comment ref="AL79" authorId="0" shapeId="0">
      <text>
        <r>
          <rPr>
            <sz val="11"/>
            <rFont val="Calibri"/>
            <family val="2"/>
            <charset val="238"/>
          </rPr>
          <t>SZV_B:EgyebAllamiUtem2</t>
        </r>
      </text>
    </comment>
    <comment ref="AM79" authorId="0" shapeId="0">
      <text>
        <r>
          <rPr>
            <sz val="11"/>
            <rFont val="Calibri"/>
            <family val="2"/>
            <charset val="238"/>
          </rPr>
          <t>SZV_B:OnkormanyzatiUtem2</t>
        </r>
      </text>
    </comment>
    <comment ref="AN79" authorId="0" shapeId="0">
      <text>
        <r>
          <rPr>
            <sz val="11"/>
            <rFont val="Calibri"/>
            <family val="2"/>
            <charset val="238"/>
          </rPr>
          <t>SZV_B:EUUtem2</t>
        </r>
      </text>
    </comment>
    <comment ref="AO79" authorId="0" shapeId="0">
      <text>
        <r>
          <rPr>
            <sz val="11"/>
            <rFont val="Calibri"/>
            <family val="2"/>
            <charset val="238"/>
          </rPr>
          <t>SZV_B:EgyebUtem2</t>
        </r>
      </text>
    </comment>
    <comment ref="AP79" authorId="0" shapeId="0">
      <text>
        <r>
          <rPr>
            <sz val="11"/>
            <rFont val="Calibri"/>
            <family val="2"/>
            <charset val="238"/>
          </rPr>
          <t>SZV_B:HitelKotvenyUtem2</t>
        </r>
      </text>
    </comment>
    <comment ref="AQ79" authorId="0" shapeId="0">
      <text>
        <r>
          <rPr>
            <sz val="11"/>
            <rFont val="Calibri"/>
            <family val="2"/>
            <charset val="238"/>
          </rPr>
          <t>SZV_B:OsszesenUtem2</t>
        </r>
      </text>
    </comment>
    <comment ref="AR79" authorId="0" shapeId="0">
      <text>
        <r>
          <rPr>
            <sz val="11"/>
            <rFont val="Calibri"/>
            <family val="2"/>
            <charset val="238"/>
          </rPr>
          <t>SZV_B:ForrashianyUtem2</t>
        </r>
      </text>
    </comment>
    <comment ref="AU79" authorId="0" shapeId="0">
      <text>
        <r>
          <rPr>
            <sz val="11"/>
            <rFont val="Calibri"/>
            <family val="2"/>
            <charset val="238"/>
          </rPr>
          <t>SZV_B:Indokolas</t>
        </r>
      </text>
    </comment>
    <comment ref="AV79" authorId="0" shapeId="0">
      <text>
        <r>
          <rPr>
            <sz val="11"/>
            <rFont val="Calibri"/>
            <family val="2"/>
            <charset val="238"/>
          </rPr>
          <t>SZV_B:Megjegyzes</t>
        </r>
      </text>
    </comment>
    <comment ref="AW79" authorId="0" shapeId="0">
      <text>
        <r>
          <rPr>
            <sz val="11"/>
            <rFont val="Calibri"/>
            <family val="2"/>
            <charset val="238"/>
          </rPr>
          <t>SZV_B:FeladatSorszam</t>
        </r>
      </text>
    </comment>
    <comment ref="AY79" authorId="0" shapeId="0">
      <text>
        <r>
          <rPr>
            <sz val="11"/>
            <rFont val="Calibri"/>
            <family val="2"/>
            <charset val="238"/>
          </rPr>
          <t>SZV_B:ISA</t>
        </r>
      </text>
    </comment>
    <comment ref="B80" authorId="0" shapeId="0">
      <text>
        <r>
          <rPr>
            <sz val="11"/>
            <rFont val="Calibri"/>
            <family val="2"/>
            <charset val="238"/>
          </rPr>
          <t>SZV_B:FontossagiSorrent</t>
        </r>
      </text>
    </comment>
    <comment ref="C80" authorId="0" shapeId="0">
      <text>
        <r>
          <rPr>
            <sz val="11"/>
            <rFont val="Calibri"/>
            <family val="2"/>
            <charset val="238"/>
          </rPr>
          <t>SZV_B:FeladatKategoria</t>
        </r>
      </text>
    </comment>
    <comment ref="D80" authorId="0" shapeId="0">
      <text>
        <r>
          <rPr>
            <sz val="11"/>
            <rFont val="Calibri"/>
            <family val="2"/>
            <charset val="238"/>
          </rPr>
          <t>SZV_B:FeladatMegnevezes</t>
        </r>
      </text>
    </comment>
    <comment ref="E80" authorId="0" shapeId="0">
      <text>
        <r>
          <rPr>
            <sz val="11"/>
            <rFont val="Calibri"/>
            <family val="2"/>
            <charset val="238"/>
          </rPr>
          <t>SZV_B:ElviEngedelySzam</t>
        </r>
      </text>
    </comment>
    <comment ref="F80" authorId="0" shapeId="0">
      <text>
        <r>
          <rPr>
            <sz val="11"/>
            <rFont val="Calibri"/>
            <family val="2"/>
            <charset val="238"/>
          </rPr>
          <t>SZV_B:VKR_Kod</t>
        </r>
      </text>
    </comment>
    <comment ref="G80" authorId="0" shapeId="0">
      <text>
        <r>
          <rPr>
            <sz val="11"/>
            <rFont val="Calibri"/>
            <family val="2"/>
            <charset val="238"/>
          </rPr>
          <t>SZV_B:VKR_Nev</t>
        </r>
      </text>
    </comment>
    <comment ref="H80" authorId="0" shapeId="0">
      <text>
        <r>
          <rPr>
            <sz val="11"/>
            <rFont val="Calibri"/>
            <family val="2"/>
            <charset val="238"/>
          </rPr>
          <t>SZV_B:FeladatAzonosito</t>
        </r>
      </text>
    </comment>
    <comment ref="I80" authorId="0" shapeId="0">
      <text>
        <r>
          <rPr>
            <sz val="11"/>
            <rFont val="Calibri"/>
            <family val="2"/>
            <charset val="238"/>
          </rPr>
          <t>SZV_B:EllatasiTerulet</t>
        </r>
      </text>
    </comment>
    <comment ref="J80" authorId="0" shapeId="0">
      <text>
        <r>
          <rPr>
            <sz val="11"/>
            <rFont val="Calibri"/>
            <family val="2"/>
            <charset val="238"/>
          </rPr>
          <t>SZV_B:EllatasertFelelos</t>
        </r>
      </text>
    </comment>
    <comment ref="K80" authorId="0" shapeId="0">
      <text>
        <r>
          <rPr>
            <sz val="11"/>
            <rFont val="Calibri"/>
            <family val="2"/>
            <charset val="238"/>
          </rPr>
          <t>SZV_B:TervezettNettoKoltseg</t>
        </r>
      </text>
    </comment>
    <comment ref="L80" authorId="0" shapeId="0">
      <text>
        <r>
          <rPr>
            <sz val="11"/>
            <rFont val="Calibri"/>
            <family val="2"/>
            <charset val="238"/>
          </rPr>
          <t>SZV_B:IdotartamKezdes</t>
        </r>
      </text>
    </comment>
    <comment ref="M80" authorId="0" shapeId="0">
      <text>
        <r>
          <rPr>
            <sz val="11"/>
            <rFont val="Calibri"/>
            <family val="2"/>
            <charset val="238"/>
          </rPr>
          <t>SZV_B:IdotartamBefejezes</t>
        </r>
      </text>
    </comment>
    <comment ref="N80" authorId="0" shapeId="0">
      <text>
        <r>
          <rPr>
            <sz val="11"/>
            <rFont val="Calibri"/>
            <family val="2"/>
            <charset val="238"/>
          </rPr>
          <t>SZV_B:NettoKoltsegUtem1</t>
        </r>
      </text>
    </comment>
    <comment ref="O80" authorId="0" shapeId="0">
      <text>
        <r>
          <rPr>
            <sz val="11"/>
            <rFont val="Calibri"/>
            <family val="2"/>
            <charset val="238"/>
          </rPr>
          <t>SZV_B:NettoKoltsegUtem2</t>
        </r>
      </text>
    </comment>
    <comment ref="P80" authorId="0" shapeId="0">
      <text>
        <r>
          <rPr>
            <sz val="11"/>
            <rFont val="Calibri"/>
            <family val="2"/>
            <charset val="238"/>
          </rPr>
          <t>SZV_B:EM_Melleklet2_KTG</t>
        </r>
      </text>
    </comment>
    <comment ref="R80" authorId="0" shapeId="0">
      <text>
        <r>
          <rPr>
            <sz val="11"/>
            <rFont val="Calibri"/>
            <family val="2"/>
            <charset val="238"/>
          </rPr>
          <t>SZV_B:HDUtem1</t>
        </r>
      </text>
    </comment>
    <comment ref="S80" authorId="0" shapeId="0">
      <text>
        <r>
          <rPr>
            <sz val="11"/>
            <rFont val="Calibri"/>
            <family val="2"/>
            <charset val="238"/>
          </rPr>
          <t>SZV_B:ECSUtem1</t>
        </r>
      </text>
    </comment>
    <comment ref="T80" authorId="0" shapeId="0">
      <text>
        <r>
          <rPr>
            <sz val="11"/>
            <rFont val="Calibri"/>
            <family val="2"/>
            <charset val="238"/>
          </rPr>
          <t>SZV_B:KFHUtem1</t>
        </r>
      </text>
    </comment>
    <comment ref="U80" authorId="0" shapeId="0">
      <text>
        <r>
          <rPr>
            <sz val="11"/>
            <rFont val="Calibri"/>
            <family val="2"/>
            <charset val="238"/>
          </rPr>
          <t>SZV_B:Egyeb_SajatUtem1</t>
        </r>
      </text>
    </comment>
    <comment ref="V80" authorId="0" shapeId="0">
      <text>
        <r>
          <rPr>
            <sz val="11"/>
            <rFont val="Calibri"/>
            <family val="2"/>
            <charset val="238"/>
          </rPr>
          <t>SZV_B:DijUtem1</t>
        </r>
      </text>
    </comment>
    <comment ref="W80" authorId="0" shapeId="0">
      <text>
        <r>
          <rPr>
            <sz val="11"/>
            <rFont val="Calibri"/>
            <family val="2"/>
            <charset val="238"/>
          </rPr>
          <t>SZV_B:EM_Melleklet1_Utem1</t>
        </r>
      </text>
    </comment>
    <comment ref="X80" authorId="0" shapeId="0">
      <text>
        <r>
          <rPr>
            <sz val="11"/>
            <rFont val="Calibri"/>
            <family val="2"/>
            <charset val="238"/>
          </rPr>
          <t>SZV_B:EgyebAllamiUtem1</t>
        </r>
      </text>
    </comment>
    <comment ref="Y80" authorId="0" shapeId="0">
      <text>
        <r>
          <rPr>
            <sz val="11"/>
            <rFont val="Calibri"/>
            <family val="2"/>
            <charset val="238"/>
          </rPr>
          <t>SZV_B:OnkormanyzatiUtem1</t>
        </r>
      </text>
    </comment>
    <comment ref="Z80" authorId="0" shapeId="0">
      <text>
        <r>
          <rPr>
            <sz val="11"/>
            <rFont val="Calibri"/>
            <family val="2"/>
            <charset val="238"/>
          </rPr>
          <t>SZV_B:EUUtem1</t>
        </r>
      </text>
    </comment>
    <comment ref="AA80" authorId="0" shapeId="0">
      <text>
        <r>
          <rPr>
            <sz val="11"/>
            <rFont val="Calibri"/>
            <family val="2"/>
            <charset val="238"/>
          </rPr>
          <t>SZV_B:EgyebUtem1</t>
        </r>
      </text>
    </comment>
    <comment ref="AB80" authorId="0" shapeId="0">
      <text>
        <r>
          <rPr>
            <sz val="11"/>
            <rFont val="Calibri"/>
            <family val="2"/>
            <charset val="238"/>
          </rPr>
          <t>SZV_B:HitelKotvenyUtem1</t>
        </r>
      </text>
    </comment>
    <comment ref="AC80" authorId="0" shapeId="0">
      <text>
        <r>
          <rPr>
            <sz val="11"/>
            <rFont val="Calibri"/>
            <family val="2"/>
            <charset val="238"/>
          </rPr>
          <t>SZV_B:OsszesenUtem1</t>
        </r>
      </text>
    </comment>
    <comment ref="AF80" authorId="0" shapeId="0">
      <text>
        <r>
          <rPr>
            <sz val="11"/>
            <rFont val="Calibri"/>
            <family val="2"/>
            <charset val="238"/>
          </rPr>
          <t>SZV_B:HDUtem2</t>
        </r>
      </text>
    </comment>
    <comment ref="AG80" authorId="0" shapeId="0">
      <text>
        <r>
          <rPr>
            <sz val="11"/>
            <rFont val="Calibri"/>
            <family val="2"/>
            <charset val="238"/>
          </rPr>
          <t>SZV_B:ECSUtem2</t>
        </r>
      </text>
    </comment>
    <comment ref="AH80" authorId="0" shapeId="0">
      <text>
        <r>
          <rPr>
            <sz val="11"/>
            <rFont val="Calibri"/>
            <family val="2"/>
            <charset val="238"/>
          </rPr>
          <t>SZV_B:KFHUtem2</t>
        </r>
      </text>
    </comment>
    <comment ref="AI80" authorId="0" shapeId="0">
      <text>
        <r>
          <rPr>
            <sz val="11"/>
            <rFont val="Calibri"/>
            <family val="2"/>
            <charset val="238"/>
          </rPr>
          <t>SZV_B:Egyeb_SajatUtem2</t>
        </r>
      </text>
    </comment>
    <comment ref="AJ80" authorId="0" shapeId="0">
      <text>
        <r>
          <rPr>
            <sz val="11"/>
            <rFont val="Calibri"/>
            <family val="2"/>
            <charset val="238"/>
          </rPr>
          <t>SZV_B:DijUtem2</t>
        </r>
      </text>
    </comment>
    <comment ref="AK80" authorId="0" shapeId="0">
      <text>
        <r>
          <rPr>
            <sz val="11"/>
            <rFont val="Calibri"/>
            <family val="2"/>
            <charset val="238"/>
          </rPr>
          <t>SZV_B:EM_Melleklet1_Utem2</t>
        </r>
      </text>
    </comment>
    <comment ref="AL80" authorId="0" shapeId="0">
      <text>
        <r>
          <rPr>
            <sz val="11"/>
            <rFont val="Calibri"/>
            <family val="2"/>
            <charset val="238"/>
          </rPr>
          <t>SZV_B:EgyebAllamiUtem2</t>
        </r>
      </text>
    </comment>
    <comment ref="AM80" authorId="0" shapeId="0">
      <text>
        <r>
          <rPr>
            <sz val="11"/>
            <rFont val="Calibri"/>
            <family val="2"/>
            <charset val="238"/>
          </rPr>
          <t>SZV_B:OnkormanyzatiUtem2</t>
        </r>
      </text>
    </comment>
    <comment ref="AN80" authorId="0" shapeId="0">
      <text>
        <r>
          <rPr>
            <sz val="11"/>
            <rFont val="Calibri"/>
            <family val="2"/>
            <charset val="238"/>
          </rPr>
          <t>SZV_B:EUUtem2</t>
        </r>
      </text>
    </comment>
    <comment ref="AO80" authorId="0" shapeId="0">
      <text>
        <r>
          <rPr>
            <sz val="11"/>
            <rFont val="Calibri"/>
            <family val="2"/>
            <charset val="238"/>
          </rPr>
          <t>SZV_B:EgyebUtem2</t>
        </r>
      </text>
    </comment>
    <comment ref="AP80" authorId="0" shapeId="0">
      <text>
        <r>
          <rPr>
            <sz val="11"/>
            <rFont val="Calibri"/>
            <family val="2"/>
            <charset val="238"/>
          </rPr>
          <t>SZV_B:HitelKotvenyUtem2</t>
        </r>
      </text>
    </comment>
    <comment ref="AQ80" authorId="0" shapeId="0">
      <text>
        <r>
          <rPr>
            <sz val="11"/>
            <rFont val="Calibri"/>
            <family val="2"/>
            <charset val="238"/>
          </rPr>
          <t>SZV_B:OsszesenUtem2</t>
        </r>
      </text>
    </comment>
    <comment ref="AR80" authorId="0" shapeId="0">
      <text>
        <r>
          <rPr>
            <sz val="11"/>
            <rFont val="Calibri"/>
            <family val="2"/>
            <charset val="238"/>
          </rPr>
          <t>SZV_B:ForrashianyUtem2</t>
        </r>
      </text>
    </comment>
    <comment ref="AU80" authorId="0" shapeId="0">
      <text>
        <r>
          <rPr>
            <sz val="11"/>
            <rFont val="Calibri"/>
            <family val="2"/>
            <charset val="238"/>
          </rPr>
          <t>SZV_B:Indokolas</t>
        </r>
      </text>
    </comment>
    <comment ref="AV80" authorId="0" shapeId="0">
      <text>
        <r>
          <rPr>
            <sz val="11"/>
            <rFont val="Calibri"/>
            <family val="2"/>
            <charset val="238"/>
          </rPr>
          <t>SZV_B:Megjegyzes</t>
        </r>
      </text>
    </comment>
    <comment ref="AW80" authorId="0" shapeId="0">
      <text>
        <r>
          <rPr>
            <sz val="11"/>
            <rFont val="Calibri"/>
            <family val="2"/>
            <charset val="238"/>
          </rPr>
          <t>SZV_B:FeladatSorszam</t>
        </r>
      </text>
    </comment>
    <comment ref="AY80" authorId="0" shapeId="0">
      <text>
        <r>
          <rPr>
            <sz val="11"/>
            <rFont val="Calibri"/>
            <family val="2"/>
            <charset val="238"/>
          </rPr>
          <t>SZV_B:ISA</t>
        </r>
      </text>
    </comment>
    <comment ref="B81" authorId="0" shapeId="0">
      <text>
        <r>
          <rPr>
            <sz val="11"/>
            <rFont val="Calibri"/>
            <family val="2"/>
            <charset val="238"/>
          </rPr>
          <t>SZV_B:FontossagiSorrent</t>
        </r>
      </text>
    </comment>
    <comment ref="C81" authorId="0" shapeId="0">
      <text>
        <r>
          <rPr>
            <sz val="11"/>
            <rFont val="Calibri"/>
            <family val="2"/>
            <charset val="238"/>
          </rPr>
          <t>SZV_B:FeladatKategoria</t>
        </r>
      </text>
    </comment>
    <comment ref="D81" authorId="0" shapeId="0">
      <text>
        <r>
          <rPr>
            <sz val="11"/>
            <rFont val="Calibri"/>
            <family val="2"/>
            <charset val="238"/>
          </rPr>
          <t>SZV_B:FeladatMegnevezes</t>
        </r>
      </text>
    </comment>
    <comment ref="E81" authorId="0" shapeId="0">
      <text>
        <r>
          <rPr>
            <sz val="11"/>
            <rFont val="Calibri"/>
            <family val="2"/>
            <charset val="238"/>
          </rPr>
          <t>SZV_B:ElviEngedelySzam</t>
        </r>
      </text>
    </comment>
    <comment ref="F81" authorId="0" shapeId="0">
      <text>
        <r>
          <rPr>
            <sz val="11"/>
            <rFont val="Calibri"/>
            <family val="2"/>
            <charset val="238"/>
          </rPr>
          <t>SZV_B:VKR_Kod</t>
        </r>
      </text>
    </comment>
    <comment ref="G81" authorId="0" shapeId="0">
      <text>
        <r>
          <rPr>
            <sz val="11"/>
            <rFont val="Calibri"/>
            <family val="2"/>
            <charset val="238"/>
          </rPr>
          <t>SZV_B:VKR_Nev</t>
        </r>
      </text>
    </comment>
    <comment ref="H81" authorId="0" shapeId="0">
      <text>
        <r>
          <rPr>
            <sz val="11"/>
            <rFont val="Calibri"/>
            <family val="2"/>
            <charset val="238"/>
          </rPr>
          <t>SZV_B:FeladatAzonosito</t>
        </r>
      </text>
    </comment>
    <comment ref="I81" authorId="0" shapeId="0">
      <text>
        <r>
          <rPr>
            <sz val="11"/>
            <rFont val="Calibri"/>
            <family val="2"/>
            <charset val="238"/>
          </rPr>
          <t>SZV_B:EllatasiTerulet</t>
        </r>
      </text>
    </comment>
    <comment ref="J81" authorId="0" shapeId="0">
      <text>
        <r>
          <rPr>
            <sz val="11"/>
            <rFont val="Calibri"/>
            <family val="2"/>
            <charset val="238"/>
          </rPr>
          <t>SZV_B:EllatasertFelelos</t>
        </r>
      </text>
    </comment>
    <comment ref="K81" authorId="0" shapeId="0">
      <text>
        <r>
          <rPr>
            <sz val="11"/>
            <rFont val="Calibri"/>
            <family val="2"/>
            <charset val="238"/>
          </rPr>
          <t>SZV_B:TervezettNettoKoltseg</t>
        </r>
      </text>
    </comment>
    <comment ref="L81" authorId="0" shapeId="0">
      <text>
        <r>
          <rPr>
            <sz val="11"/>
            <rFont val="Calibri"/>
            <family val="2"/>
            <charset val="238"/>
          </rPr>
          <t>SZV_B:IdotartamKezdes</t>
        </r>
      </text>
    </comment>
    <comment ref="M81" authorId="0" shapeId="0">
      <text>
        <r>
          <rPr>
            <sz val="11"/>
            <rFont val="Calibri"/>
            <family val="2"/>
            <charset val="238"/>
          </rPr>
          <t>SZV_B:IdotartamBefejezes</t>
        </r>
      </text>
    </comment>
    <comment ref="N81" authorId="0" shapeId="0">
      <text>
        <r>
          <rPr>
            <sz val="11"/>
            <rFont val="Calibri"/>
            <family val="2"/>
            <charset val="238"/>
          </rPr>
          <t>SZV_B:NettoKoltsegUtem1</t>
        </r>
      </text>
    </comment>
    <comment ref="O81" authorId="0" shapeId="0">
      <text>
        <r>
          <rPr>
            <sz val="11"/>
            <rFont val="Calibri"/>
            <family val="2"/>
            <charset val="238"/>
          </rPr>
          <t>SZV_B:NettoKoltsegUtem2</t>
        </r>
      </text>
    </comment>
    <comment ref="P81" authorId="0" shapeId="0">
      <text>
        <r>
          <rPr>
            <sz val="11"/>
            <rFont val="Calibri"/>
            <family val="2"/>
            <charset val="238"/>
          </rPr>
          <t>SZV_B:EM_Melleklet2_KTG</t>
        </r>
      </text>
    </comment>
    <comment ref="R81" authorId="0" shapeId="0">
      <text>
        <r>
          <rPr>
            <sz val="11"/>
            <rFont val="Calibri"/>
            <family val="2"/>
            <charset val="238"/>
          </rPr>
          <t>SZV_B:HDUtem1</t>
        </r>
      </text>
    </comment>
    <comment ref="S81" authorId="0" shapeId="0">
      <text>
        <r>
          <rPr>
            <sz val="11"/>
            <rFont val="Calibri"/>
            <family val="2"/>
            <charset val="238"/>
          </rPr>
          <t>SZV_B:ECSUtem1</t>
        </r>
      </text>
    </comment>
    <comment ref="T81" authorId="0" shapeId="0">
      <text>
        <r>
          <rPr>
            <sz val="11"/>
            <rFont val="Calibri"/>
            <family val="2"/>
            <charset val="238"/>
          </rPr>
          <t>SZV_B:KFHUtem1</t>
        </r>
      </text>
    </comment>
    <comment ref="U81" authorId="0" shapeId="0">
      <text>
        <r>
          <rPr>
            <sz val="11"/>
            <rFont val="Calibri"/>
            <family val="2"/>
            <charset val="238"/>
          </rPr>
          <t>SZV_B:Egyeb_SajatUtem1</t>
        </r>
      </text>
    </comment>
    <comment ref="V81" authorId="0" shapeId="0">
      <text>
        <r>
          <rPr>
            <sz val="11"/>
            <rFont val="Calibri"/>
            <family val="2"/>
            <charset val="238"/>
          </rPr>
          <t>SZV_B:DijUtem1</t>
        </r>
      </text>
    </comment>
    <comment ref="W81" authorId="0" shapeId="0">
      <text>
        <r>
          <rPr>
            <sz val="11"/>
            <rFont val="Calibri"/>
            <family val="2"/>
            <charset val="238"/>
          </rPr>
          <t>SZV_B:EM_Melleklet1_Utem1</t>
        </r>
      </text>
    </comment>
    <comment ref="X81" authorId="0" shapeId="0">
      <text>
        <r>
          <rPr>
            <sz val="11"/>
            <rFont val="Calibri"/>
            <family val="2"/>
            <charset val="238"/>
          </rPr>
          <t>SZV_B:EgyebAllamiUtem1</t>
        </r>
      </text>
    </comment>
    <comment ref="Y81" authorId="0" shapeId="0">
      <text>
        <r>
          <rPr>
            <sz val="11"/>
            <rFont val="Calibri"/>
            <family val="2"/>
            <charset val="238"/>
          </rPr>
          <t>SZV_B:OnkormanyzatiUtem1</t>
        </r>
      </text>
    </comment>
    <comment ref="Z81" authorId="0" shapeId="0">
      <text>
        <r>
          <rPr>
            <sz val="11"/>
            <rFont val="Calibri"/>
            <family val="2"/>
            <charset val="238"/>
          </rPr>
          <t>SZV_B:EUUtem1</t>
        </r>
      </text>
    </comment>
    <comment ref="AA81" authorId="0" shapeId="0">
      <text>
        <r>
          <rPr>
            <sz val="11"/>
            <rFont val="Calibri"/>
            <family val="2"/>
            <charset val="238"/>
          </rPr>
          <t>SZV_B:EgyebUtem1</t>
        </r>
      </text>
    </comment>
    <comment ref="AB81" authorId="0" shapeId="0">
      <text>
        <r>
          <rPr>
            <sz val="11"/>
            <rFont val="Calibri"/>
            <family val="2"/>
            <charset val="238"/>
          </rPr>
          <t>SZV_B:HitelKotvenyUtem1</t>
        </r>
      </text>
    </comment>
    <comment ref="AC81" authorId="0" shapeId="0">
      <text>
        <r>
          <rPr>
            <sz val="11"/>
            <rFont val="Calibri"/>
            <family val="2"/>
            <charset val="238"/>
          </rPr>
          <t>SZV_B:OsszesenUtem1</t>
        </r>
      </text>
    </comment>
    <comment ref="AF81" authorId="0" shapeId="0">
      <text>
        <r>
          <rPr>
            <sz val="11"/>
            <rFont val="Calibri"/>
            <family val="2"/>
            <charset val="238"/>
          </rPr>
          <t>SZV_B:HDUtem2</t>
        </r>
      </text>
    </comment>
    <comment ref="AG81" authorId="0" shapeId="0">
      <text>
        <r>
          <rPr>
            <sz val="11"/>
            <rFont val="Calibri"/>
            <family val="2"/>
            <charset val="238"/>
          </rPr>
          <t>SZV_B:ECSUtem2</t>
        </r>
      </text>
    </comment>
    <comment ref="AH81" authorId="0" shapeId="0">
      <text>
        <r>
          <rPr>
            <sz val="11"/>
            <rFont val="Calibri"/>
            <family val="2"/>
            <charset val="238"/>
          </rPr>
          <t>SZV_B:KFHUtem2</t>
        </r>
      </text>
    </comment>
    <comment ref="AI81" authorId="0" shapeId="0">
      <text>
        <r>
          <rPr>
            <sz val="11"/>
            <rFont val="Calibri"/>
            <family val="2"/>
            <charset val="238"/>
          </rPr>
          <t>SZV_B:Egyeb_SajatUtem2</t>
        </r>
      </text>
    </comment>
    <comment ref="AJ81" authorId="0" shapeId="0">
      <text>
        <r>
          <rPr>
            <sz val="11"/>
            <rFont val="Calibri"/>
            <family val="2"/>
            <charset val="238"/>
          </rPr>
          <t>SZV_B:DijUtem2</t>
        </r>
      </text>
    </comment>
    <comment ref="AK81" authorId="0" shapeId="0">
      <text>
        <r>
          <rPr>
            <sz val="11"/>
            <rFont val="Calibri"/>
            <family val="2"/>
            <charset val="238"/>
          </rPr>
          <t>SZV_B:EM_Melleklet1_Utem2</t>
        </r>
      </text>
    </comment>
    <comment ref="AL81" authorId="0" shapeId="0">
      <text>
        <r>
          <rPr>
            <sz val="11"/>
            <rFont val="Calibri"/>
            <family val="2"/>
            <charset val="238"/>
          </rPr>
          <t>SZV_B:EgyebAllamiUtem2</t>
        </r>
      </text>
    </comment>
    <comment ref="AM81" authorId="0" shapeId="0">
      <text>
        <r>
          <rPr>
            <sz val="11"/>
            <rFont val="Calibri"/>
            <family val="2"/>
            <charset val="238"/>
          </rPr>
          <t>SZV_B:OnkormanyzatiUtem2</t>
        </r>
      </text>
    </comment>
    <comment ref="AN81" authorId="0" shapeId="0">
      <text>
        <r>
          <rPr>
            <sz val="11"/>
            <rFont val="Calibri"/>
            <family val="2"/>
            <charset val="238"/>
          </rPr>
          <t>SZV_B:EUUtem2</t>
        </r>
      </text>
    </comment>
    <comment ref="AO81" authorId="0" shapeId="0">
      <text>
        <r>
          <rPr>
            <sz val="11"/>
            <rFont val="Calibri"/>
            <family val="2"/>
            <charset val="238"/>
          </rPr>
          <t>SZV_B:EgyebUtem2</t>
        </r>
      </text>
    </comment>
    <comment ref="AP81" authorId="0" shapeId="0">
      <text>
        <r>
          <rPr>
            <sz val="11"/>
            <rFont val="Calibri"/>
            <family val="2"/>
            <charset val="238"/>
          </rPr>
          <t>SZV_B:HitelKotvenyUtem2</t>
        </r>
      </text>
    </comment>
    <comment ref="AQ81" authorId="0" shapeId="0">
      <text>
        <r>
          <rPr>
            <sz val="11"/>
            <rFont val="Calibri"/>
            <family val="2"/>
            <charset val="238"/>
          </rPr>
          <t>SZV_B:OsszesenUtem2</t>
        </r>
      </text>
    </comment>
    <comment ref="AR81" authorId="0" shapeId="0">
      <text>
        <r>
          <rPr>
            <sz val="11"/>
            <rFont val="Calibri"/>
            <family val="2"/>
            <charset val="238"/>
          </rPr>
          <t>SZV_B:ForrashianyUtem2</t>
        </r>
      </text>
    </comment>
    <comment ref="AU81" authorId="0" shapeId="0">
      <text>
        <r>
          <rPr>
            <sz val="11"/>
            <rFont val="Calibri"/>
            <family val="2"/>
            <charset val="238"/>
          </rPr>
          <t>SZV_B:Indokolas</t>
        </r>
      </text>
    </comment>
    <comment ref="AV81" authorId="0" shapeId="0">
      <text>
        <r>
          <rPr>
            <sz val="11"/>
            <rFont val="Calibri"/>
            <family val="2"/>
            <charset val="238"/>
          </rPr>
          <t>SZV_B:Megjegyzes</t>
        </r>
      </text>
    </comment>
    <comment ref="AW81" authorId="0" shapeId="0">
      <text>
        <r>
          <rPr>
            <sz val="11"/>
            <rFont val="Calibri"/>
            <family val="2"/>
            <charset val="238"/>
          </rPr>
          <t>SZV_B:FeladatSorszam</t>
        </r>
      </text>
    </comment>
    <comment ref="AY81" authorId="0" shapeId="0">
      <text>
        <r>
          <rPr>
            <sz val="11"/>
            <rFont val="Calibri"/>
            <family val="2"/>
            <charset val="238"/>
          </rPr>
          <t>SZV_B:ISA</t>
        </r>
      </text>
    </comment>
    <comment ref="B83" authorId="0" shapeId="0">
      <text>
        <r>
          <rPr>
            <sz val="11"/>
            <rFont val="Calibri"/>
            <family val="2"/>
            <charset val="238"/>
          </rPr>
          <t>SZV_B:FontossagiSorrent</t>
        </r>
      </text>
    </comment>
    <comment ref="C83" authorId="0" shapeId="0">
      <text>
        <r>
          <rPr>
            <sz val="11"/>
            <rFont val="Calibri"/>
            <family val="2"/>
            <charset val="238"/>
          </rPr>
          <t>SZV_B:FeladatKategoria</t>
        </r>
      </text>
    </comment>
    <comment ref="D83" authorId="0" shapeId="0">
      <text>
        <r>
          <rPr>
            <sz val="11"/>
            <rFont val="Calibri"/>
            <family val="2"/>
            <charset val="238"/>
          </rPr>
          <t>SZV_B:FeladatMegnevezes</t>
        </r>
      </text>
    </comment>
    <comment ref="E83" authorId="0" shapeId="0">
      <text>
        <r>
          <rPr>
            <sz val="11"/>
            <rFont val="Calibri"/>
            <family val="2"/>
            <charset val="238"/>
          </rPr>
          <t>SZV_B:ElviEngedelySzam</t>
        </r>
      </text>
    </comment>
    <comment ref="F83" authorId="0" shapeId="0">
      <text>
        <r>
          <rPr>
            <sz val="11"/>
            <rFont val="Calibri"/>
            <family val="2"/>
            <charset val="238"/>
          </rPr>
          <t>SZV_B:VKR_Kod</t>
        </r>
      </text>
    </comment>
    <comment ref="G83" authorId="0" shapeId="0">
      <text>
        <r>
          <rPr>
            <sz val="11"/>
            <rFont val="Calibri"/>
            <family val="2"/>
            <charset val="238"/>
          </rPr>
          <t>SZV_B:VKR_Nev</t>
        </r>
      </text>
    </comment>
    <comment ref="H83" authorId="0" shapeId="0">
      <text>
        <r>
          <rPr>
            <sz val="11"/>
            <rFont val="Calibri"/>
            <family val="2"/>
            <charset val="238"/>
          </rPr>
          <t>SZV_B:FeladatAzonosito</t>
        </r>
      </text>
    </comment>
    <comment ref="I83" authorId="0" shapeId="0">
      <text>
        <r>
          <rPr>
            <sz val="11"/>
            <rFont val="Calibri"/>
            <family val="2"/>
            <charset val="238"/>
          </rPr>
          <t>SZV_B:EllatasiTerulet</t>
        </r>
      </text>
    </comment>
    <comment ref="J83" authorId="0" shapeId="0">
      <text>
        <r>
          <rPr>
            <sz val="11"/>
            <rFont val="Calibri"/>
            <family val="2"/>
            <charset val="238"/>
          </rPr>
          <t>SZV_B:EllatasertFelelos</t>
        </r>
      </text>
    </comment>
    <comment ref="K83" authorId="0" shapeId="0">
      <text>
        <r>
          <rPr>
            <sz val="11"/>
            <rFont val="Calibri"/>
            <family val="2"/>
            <charset val="238"/>
          </rPr>
          <t>SZV_B:TervezettNettoKoltseg</t>
        </r>
      </text>
    </comment>
    <comment ref="L83" authorId="0" shapeId="0">
      <text>
        <r>
          <rPr>
            <sz val="11"/>
            <rFont val="Calibri"/>
            <family val="2"/>
            <charset val="238"/>
          </rPr>
          <t>SZV_B:IdotartamKezdes</t>
        </r>
      </text>
    </comment>
    <comment ref="M83" authorId="0" shapeId="0">
      <text>
        <r>
          <rPr>
            <sz val="11"/>
            <rFont val="Calibri"/>
            <family val="2"/>
            <charset val="238"/>
          </rPr>
          <t>SZV_B:IdotartamBefejezes</t>
        </r>
      </text>
    </comment>
    <comment ref="N83" authorId="0" shapeId="0">
      <text>
        <r>
          <rPr>
            <sz val="11"/>
            <rFont val="Calibri"/>
            <family val="2"/>
            <charset val="238"/>
          </rPr>
          <t>SZV_B:NettoKoltsegUtem1</t>
        </r>
      </text>
    </comment>
    <comment ref="O83" authorId="0" shapeId="0">
      <text>
        <r>
          <rPr>
            <sz val="11"/>
            <rFont val="Calibri"/>
            <family val="2"/>
            <charset val="238"/>
          </rPr>
          <t>SZV_B:NettoKoltsegUtem2</t>
        </r>
      </text>
    </comment>
    <comment ref="P83" authorId="0" shapeId="0">
      <text>
        <r>
          <rPr>
            <sz val="11"/>
            <rFont val="Calibri"/>
            <family val="2"/>
            <charset val="238"/>
          </rPr>
          <t>SZV_B:EM_Melleklet2_KTG</t>
        </r>
      </text>
    </comment>
    <comment ref="R83" authorId="0" shapeId="0">
      <text>
        <r>
          <rPr>
            <sz val="11"/>
            <rFont val="Calibri"/>
            <family val="2"/>
            <charset val="238"/>
          </rPr>
          <t>SZV_B:HDUtem1</t>
        </r>
      </text>
    </comment>
    <comment ref="S83" authorId="0" shapeId="0">
      <text>
        <r>
          <rPr>
            <sz val="11"/>
            <rFont val="Calibri"/>
            <family val="2"/>
            <charset val="238"/>
          </rPr>
          <t>SZV_B:ECSUtem1</t>
        </r>
      </text>
    </comment>
    <comment ref="T83" authorId="0" shapeId="0">
      <text>
        <r>
          <rPr>
            <sz val="11"/>
            <rFont val="Calibri"/>
            <family val="2"/>
            <charset val="238"/>
          </rPr>
          <t>SZV_B:KFHUtem1</t>
        </r>
      </text>
    </comment>
    <comment ref="U83" authorId="0" shapeId="0">
      <text>
        <r>
          <rPr>
            <sz val="11"/>
            <rFont val="Calibri"/>
            <family val="2"/>
            <charset val="238"/>
          </rPr>
          <t>SZV_B:Egyeb_SajatUtem1</t>
        </r>
      </text>
    </comment>
    <comment ref="V83" authorId="0" shapeId="0">
      <text>
        <r>
          <rPr>
            <sz val="11"/>
            <rFont val="Calibri"/>
            <family val="2"/>
            <charset val="238"/>
          </rPr>
          <t>SZV_B:DijUtem1</t>
        </r>
      </text>
    </comment>
    <comment ref="W83" authorId="0" shapeId="0">
      <text>
        <r>
          <rPr>
            <sz val="11"/>
            <rFont val="Calibri"/>
            <family val="2"/>
            <charset val="238"/>
          </rPr>
          <t>SZV_B:EM_Melleklet1_Utem1</t>
        </r>
      </text>
    </comment>
    <comment ref="X83" authorId="0" shapeId="0">
      <text>
        <r>
          <rPr>
            <sz val="11"/>
            <rFont val="Calibri"/>
            <family val="2"/>
            <charset val="238"/>
          </rPr>
          <t>SZV_B:EgyebAllamiUtem1</t>
        </r>
      </text>
    </comment>
    <comment ref="Y83" authorId="0" shapeId="0">
      <text>
        <r>
          <rPr>
            <sz val="11"/>
            <rFont val="Calibri"/>
            <family val="2"/>
            <charset val="238"/>
          </rPr>
          <t>SZV_B:OnkormanyzatiUtem1</t>
        </r>
      </text>
    </comment>
    <comment ref="Z83" authorId="0" shapeId="0">
      <text>
        <r>
          <rPr>
            <sz val="11"/>
            <rFont val="Calibri"/>
            <family val="2"/>
            <charset val="238"/>
          </rPr>
          <t>SZV_B:EUUtem1</t>
        </r>
      </text>
    </comment>
    <comment ref="AA83" authorId="0" shapeId="0">
      <text>
        <r>
          <rPr>
            <sz val="11"/>
            <rFont val="Calibri"/>
            <family val="2"/>
            <charset val="238"/>
          </rPr>
          <t>SZV_B:EgyebUtem1</t>
        </r>
      </text>
    </comment>
    <comment ref="AB83" authorId="0" shapeId="0">
      <text>
        <r>
          <rPr>
            <sz val="11"/>
            <rFont val="Calibri"/>
            <family val="2"/>
            <charset val="238"/>
          </rPr>
          <t>SZV_B:HitelKotvenyUtem1</t>
        </r>
      </text>
    </comment>
    <comment ref="AC83" authorId="0" shapeId="0">
      <text>
        <r>
          <rPr>
            <sz val="11"/>
            <rFont val="Calibri"/>
            <family val="2"/>
            <charset val="238"/>
          </rPr>
          <t>SZV_B:OsszesenUtem1</t>
        </r>
      </text>
    </comment>
    <comment ref="AF83" authorId="0" shapeId="0">
      <text>
        <r>
          <rPr>
            <sz val="11"/>
            <rFont val="Calibri"/>
            <family val="2"/>
            <charset val="238"/>
          </rPr>
          <t>SZV_B:HDUtem2</t>
        </r>
      </text>
    </comment>
    <comment ref="AG83" authorId="0" shapeId="0">
      <text>
        <r>
          <rPr>
            <sz val="11"/>
            <rFont val="Calibri"/>
            <family val="2"/>
            <charset val="238"/>
          </rPr>
          <t>SZV_B:ECSUtem2</t>
        </r>
      </text>
    </comment>
    <comment ref="AH83" authorId="0" shapeId="0">
      <text>
        <r>
          <rPr>
            <sz val="11"/>
            <rFont val="Calibri"/>
            <family val="2"/>
            <charset val="238"/>
          </rPr>
          <t>SZV_B:KFHUtem2</t>
        </r>
      </text>
    </comment>
    <comment ref="AI83" authorId="0" shapeId="0">
      <text>
        <r>
          <rPr>
            <sz val="11"/>
            <rFont val="Calibri"/>
            <family val="2"/>
            <charset val="238"/>
          </rPr>
          <t>SZV_B:Egyeb_SajatUtem2</t>
        </r>
      </text>
    </comment>
    <comment ref="AJ83" authorId="0" shapeId="0">
      <text>
        <r>
          <rPr>
            <sz val="11"/>
            <rFont val="Calibri"/>
            <family val="2"/>
            <charset val="238"/>
          </rPr>
          <t>SZV_B:DijUtem2</t>
        </r>
      </text>
    </comment>
    <comment ref="AK83" authorId="0" shapeId="0">
      <text>
        <r>
          <rPr>
            <sz val="11"/>
            <rFont val="Calibri"/>
            <family val="2"/>
            <charset val="238"/>
          </rPr>
          <t>SZV_B:EM_Melleklet1_Utem2</t>
        </r>
      </text>
    </comment>
    <comment ref="AL83" authorId="0" shapeId="0">
      <text>
        <r>
          <rPr>
            <sz val="11"/>
            <rFont val="Calibri"/>
            <family val="2"/>
            <charset val="238"/>
          </rPr>
          <t>SZV_B:EgyebAllamiUtem2</t>
        </r>
      </text>
    </comment>
    <comment ref="AM83" authorId="0" shapeId="0">
      <text>
        <r>
          <rPr>
            <sz val="11"/>
            <rFont val="Calibri"/>
            <family val="2"/>
            <charset val="238"/>
          </rPr>
          <t>SZV_B:OnkormanyzatiUtem2</t>
        </r>
      </text>
    </comment>
    <comment ref="AN83" authorId="0" shapeId="0">
      <text>
        <r>
          <rPr>
            <sz val="11"/>
            <rFont val="Calibri"/>
            <family val="2"/>
            <charset val="238"/>
          </rPr>
          <t>SZV_B:EUUtem2</t>
        </r>
      </text>
    </comment>
    <comment ref="AO83" authorId="0" shapeId="0">
      <text>
        <r>
          <rPr>
            <sz val="11"/>
            <rFont val="Calibri"/>
            <family val="2"/>
            <charset val="238"/>
          </rPr>
          <t>SZV_B:EgyebUtem2</t>
        </r>
      </text>
    </comment>
    <comment ref="AP83" authorId="0" shapeId="0">
      <text>
        <r>
          <rPr>
            <sz val="11"/>
            <rFont val="Calibri"/>
            <family val="2"/>
            <charset val="238"/>
          </rPr>
          <t>SZV_B:HitelKotvenyUtem2</t>
        </r>
      </text>
    </comment>
    <comment ref="AQ83" authorId="0" shapeId="0">
      <text>
        <r>
          <rPr>
            <sz val="11"/>
            <rFont val="Calibri"/>
            <family val="2"/>
            <charset val="238"/>
          </rPr>
          <t>SZV_B:OsszesenUtem2</t>
        </r>
      </text>
    </comment>
    <comment ref="AR83" authorId="0" shapeId="0">
      <text>
        <r>
          <rPr>
            <sz val="11"/>
            <rFont val="Calibri"/>
            <family val="2"/>
            <charset val="238"/>
          </rPr>
          <t>SZV_B:ForrashianyUtem2</t>
        </r>
      </text>
    </comment>
    <comment ref="AU83" authorId="0" shapeId="0">
      <text>
        <r>
          <rPr>
            <sz val="11"/>
            <rFont val="Calibri"/>
            <family val="2"/>
            <charset val="238"/>
          </rPr>
          <t>SZV_B:Indokolas</t>
        </r>
      </text>
    </comment>
    <comment ref="AV83" authorId="0" shapeId="0">
      <text>
        <r>
          <rPr>
            <sz val="11"/>
            <rFont val="Calibri"/>
            <family val="2"/>
            <charset val="238"/>
          </rPr>
          <t>SZV_B:Megjegyzes</t>
        </r>
      </text>
    </comment>
    <comment ref="AW83" authorId="0" shapeId="0">
      <text>
        <r>
          <rPr>
            <sz val="11"/>
            <rFont val="Calibri"/>
            <family val="2"/>
            <charset val="238"/>
          </rPr>
          <t>SZV_B:FeladatSorszam</t>
        </r>
      </text>
    </comment>
    <comment ref="AY83" authorId="0" shapeId="0">
      <text>
        <r>
          <rPr>
            <sz val="11"/>
            <rFont val="Calibri"/>
            <family val="2"/>
            <charset val="238"/>
          </rPr>
          <t>SZV_B:ISA</t>
        </r>
      </text>
    </comment>
    <comment ref="B84" authorId="0" shapeId="0">
      <text>
        <r>
          <rPr>
            <sz val="11"/>
            <rFont val="Calibri"/>
            <family val="2"/>
            <charset val="238"/>
          </rPr>
          <t>SZV_B:FontossagiSorrent</t>
        </r>
      </text>
    </comment>
    <comment ref="C84" authorId="0" shapeId="0">
      <text>
        <r>
          <rPr>
            <sz val="11"/>
            <rFont val="Calibri"/>
            <family val="2"/>
            <charset val="238"/>
          </rPr>
          <t>SZV_B:FeladatKategoria</t>
        </r>
      </text>
    </comment>
    <comment ref="D84" authorId="0" shapeId="0">
      <text>
        <r>
          <rPr>
            <sz val="11"/>
            <rFont val="Calibri"/>
            <family val="2"/>
            <charset val="238"/>
          </rPr>
          <t>SZV_B:FeladatMegnevezes</t>
        </r>
      </text>
    </comment>
    <comment ref="E84" authorId="0" shapeId="0">
      <text>
        <r>
          <rPr>
            <sz val="11"/>
            <rFont val="Calibri"/>
            <family val="2"/>
            <charset val="238"/>
          </rPr>
          <t>SZV_B:ElviEngedelySzam</t>
        </r>
      </text>
    </comment>
    <comment ref="F84" authorId="0" shapeId="0">
      <text>
        <r>
          <rPr>
            <sz val="11"/>
            <rFont val="Calibri"/>
            <family val="2"/>
            <charset val="238"/>
          </rPr>
          <t>SZV_B:VKR_Kod</t>
        </r>
      </text>
    </comment>
    <comment ref="G84" authorId="0" shapeId="0">
      <text>
        <r>
          <rPr>
            <sz val="11"/>
            <rFont val="Calibri"/>
            <family val="2"/>
            <charset val="238"/>
          </rPr>
          <t>SZV_B:VKR_Nev</t>
        </r>
      </text>
    </comment>
    <comment ref="H84" authorId="0" shapeId="0">
      <text>
        <r>
          <rPr>
            <sz val="11"/>
            <rFont val="Calibri"/>
            <family val="2"/>
            <charset val="238"/>
          </rPr>
          <t>SZV_B:FeladatAzonosito</t>
        </r>
      </text>
    </comment>
    <comment ref="I84" authorId="0" shapeId="0">
      <text>
        <r>
          <rPr>
            <sz val="11"/>
            <rFont val="Calibri"/>
            <family val="2"/>
            <charset val="238"/>
          </rPr>
          <t>SZV_B:EllatasiTerulet</t>
        </r>
      </text>
    </comment>
    <comment ref="J84" authorId="0" shapeId="0">
      <text>
        <r>
          <rPr>
            <sz val="11"/>
            <rFont val="Calibri"/>
            <family val="2"/>
            <charset val="238"/>
          </rPr>
          <t>SZV_B:EllatasertFelelos</t>
        </r>
      </text>
    </comment>
    <comment ref="K84" authorId="0" shapeId="0">
      <text>
        <r>
          <rPr>
            <sz val="11"/>
            <rFont val="Calibri"/>
            <family val="2"/>
            <charset val="238"/>
          </rPr>
          <t>SZV_B:TervezettNettoKoltseg</t>
        </r>
      </text>
    </comment>
    <comment ref="L84" authorId="0" shapeId="0">
      <text>
        <r>
          <rPr>
            <sz val="11"/>
            <rFont val="Calibri"/>
            <family val="2"/>
            <charset val="238"/>
          </rPr>
          <t>SZV_B:IdotartamKezdes</t>
        </r>
      </text>
    </comment>
    <comment ref="M84" authorId="0" shapeId="0">
      <text>
        <r>
          <rPr>
            <sz val="11"/>
            <rFont val="Calibri"/>
            <family val="2"/>
            <charset val="238"/>
          </rPr>
          <t>SZV_B:IdotartamBefejezes</t>
        </r>
      </text>
    </comment>
    <comment ref="N84" authorId="0" shapeId="0">
      <text>
        <r>
          <rPr>
            <sz val="11"/>
            <rFont val="Calibri"/>
            <family val="2"/>
            <charset val="238"/>
          </rPr>
          <t>SZV_B:NettoKoltsegUtem1</t>
        </r>
      </text>
    </comment>
    <comment ref="O84" authorId="0" shapeId="0">
      <text>
        <r>
          <rPr>
            <sz val="11"/>
            <rFont val="Calibri"/>
            <family val="2"/>
            <charset val="238"/>
          </rPr>
          <t>SZV_B:NettoKoltsegUtem2</t>
        </r>
      </text>
    </comment>
    <comment ref="P84" authorId="0" shapeId="0">
      <text>
        <r>
          <rPr>
            <sz val="11"/>
            <rFont val="Calibri"/>
            <family val="2"/>
            <charset val="238"/>
          </rPr>
          <t>SZV_B:EM_Melleklet2_KTG</t>
        </r>
      </text>
    </comment>
    <comment ref="R84" authorId="0" shapeId="0">
      <text>
        <r>
          <rPr>
            <sz val="11"/>
            <rFont val="Calibri"/>
            <family val="2"/>
            <charset val="238"/>
          </rPr>
          <t>SZV_B:HDUtem1</t>
        </r>
      </text>
    </comment>
    <comment ref="S84" authorId="0" shapeId="0">
      <text>
        <r>
          <rPr>
            <sz val="11"/>
            <rFont val="Calibri"/>
            <family val="2"/>
            <charset val="238"/>
          </rPr>
          <t>SZV_B:ECSUtem1</t>
        </r>
      </text>
    </comment>
    <comment ref="T84" authorId="0" shapeId="0">
      <text>
        <r>
          <rPr>
            <sz val="11"/>
            <rFont val="Calibri"/>
            <family val="2"/>
            <charset val="238"/>
          </rPr>
          <t>SZV_B:KFHUtem1</t>
        </r>
      </text>
    </comment>
    <comment ref="U84" authorId="0" shapeId="0">
      <text>
        <r>
          <rPr>
            <sz val="11"/>
            <rFont val="Calibri"/>
            <family val="2"/>
            <charset val="238"/>
          </rPr>
          <t>SZV_B:Egyeb_SajatUtem1</t>
        </r>
      </text>
    </comment>
    <comment ref="V84" authorId="0" shapeId="0">
      <text>
        <r>
          <rPr>
            <sz val="11"/>
            <rFont val="Calibri"/>
            <family val="2"/>
            <charset val="238"/>
          </rPr>
          <t>SZV_B:DijUtem1</t>
        </r>
      </text>
    </comment>
    <comment ref="W84" authorId="0" shapeId="0">
      <text>
        <r>
          <rPr>
            <sz val="11"/>
            <rFont val="Calibri"/>
            <family val="2"/>
            <charset val="238"/>
          </rPr>
          <t>SZV_B:EM_Melleklet1_Utem1</t>
        </r>
      </text>
    </comment>
    <comment ref="X84" authorId="0" shapeId="0">
      <text>
        <r>
          <rPr>
            <sz val="11"/>
            <rFont val="Calibri"/>
            <family val="2"/>
            <charset val="238"/>
          </rPr>
          <t>SZV_B:EgyebAllamiUtem1</t>
        </r>
      </text>
    </comment>
    <comment ref="Y84" authorId="0" shapeId="0">
      <text>
        <r>
          <rPr>
            <sz val="11"/>
            <rFont val="Calibri"/>
            <family val="2"/>
            <charset val="238"/>
          </rPr>
          <t>SZV_B:OnkormanyzatiUtem1</t>
        </r>
      </text>
    </comment>
    <comment ref="Z84" authorId="0" shapeId="0">
      <text>
        <r>
          <rPr>
            <sz val="11"/>
            <rFont val="Calibri"/>
            <family val="2"/>
            <charset val="238"/>
          </rPr>
          <t>SZV_B:EUUtem1</t>
        </r>
      </text>
    </comment>
    <comment ref="AA84" authorId="0" shapeId="0">
      <text>
        <r>
          <rPr>
            <sz val="11"/>
            <rFont val="Calibri"/>
            <family val="2"/>
            <charset val="238"/>
          </rPr>
          <t>SZV_B:EgyebUtem1</t>
        </r>
      </text>
    </comment>
    <comment ref="AB84" authorId="0" shapeId="0">
      <text>
        <r>
          <rPr>
            <sz val="11"/>
            <rFont val="Calibri"/>
            <family val="2"/>
            <charset val="238"/>
          </rPr>
          <t>SZV_B:HitelKotvenyUtem1</t>
        </r>
      </text>
    </comment>
    <comment ref="AC84" authorId="0" shapeId="0">
      <text>
        <r>
          <rPr>
            <sz val="11"/>
            <rFont val="Calibri"/>
            <family val="2"/>
            <charset val="238"/>
          </rPr>
          <t>SZV_B:OsszesenUtem1</t>
        </r>
      </text>
    </comment>
    <comment ref="AF84" authorId="0" shapeId="0">
      <text>
        <r>
          <rPr>
            <sz val="11"/>
            <rFont val="Calibri"/>
            <family val="2"/>
            <charset val="238"/>
          </rPr>
          <t>SZV_B:HDUtem2</t>
        </r>
      </text>
    </comment>
    <comment ref="AG84" authorId="0" shapeId="0">
      <text>
        <r>
          <rPr>
            <sz val="11"/>
            <rFont val="Calibri"/>
            <family val="2"/>
            <charset val="238"/>
          </rPr>
          <t>SZV_B:ECSUtem2</t>
        </r>
      </text>
    </comment>
    <comment ref="AH84" authorId="0" shapeId="0">
      <text>
        <r>
          <rPr>
            <sz val="11"/>
            <rFont val="Calibri"/>
            <family val="2"/>
            <charset val="238"/>
          </rPr>
          <t>SZV_B:KFHUtem2</t>
        </r>
      </text>
    </comment>
    <comment ref="AI84" authorId="0" shapeId="0">
      <text>
        <r>
          <rPr>
            <sz val="11"/>
            <rFont val="Calibri"/>
            <family val="2"/>
            <charset val="238"/>
          </rPr>
          <t>SZV_B:Egyeb_SajatUtem2</t>
        </r>
      </text>
    </comment>
    <comment ref="AJ84" authorId="0" shapeId="0">
      <text>
        <r>
          <rPr>
            <sz val="11"/>
            <rFont val="Calibri"/>
            <family val="2"/>
            <charset val="238"/>
          </rPr>
          <t>SZV_B:DijUtem2</t>
        </r>
      </text>
    </comment>
    <comment ref="AK84" authorId="0" shapeId="0">
      <text>
        <r>
          <rPr>
            <sz val="11"/>
            <rFont val="Calibri"/>
            <family val="2"/>
            <charset val="238"/>
          </rPr>
          <t>SZV_B:EM_Melleklet1_Utem2</t>
        </r>
      </text>
    </comment>
    <comment ref="AL84" authorId="0" shapeId="0">
      <text>
        <r>
          <rPr>
            <sz val="11"/>
            <rFont val="Calibri"/>
            <family val="2"/>
            <charset val="238"/>
          </rPr>
          <t>SZV_B:EgyebAllamiUtem2</t>
        </r>
      </text>
    </comment>
    <comment ref="AM84" authorId="0" shapeId="0">
      <text>
        <r>
          <rPr>
            <sz val="11"/>
            <rFont val="Calibri"/>
            <family val="2"/>
            <charset val="238"/>
          </rPr>
          <t>SZV_B:OnkormanyzatiUtem2</t>
        </r>
      </text>
    </comment>
    <comment ref="AN84" authorId="0" shapeId="0">
      <text>
        <r>
          <rPr>
            <sz val="11"/>
            <rFont val="Calibri"/>
            <family val="2"/>
            <charset val="238"/>
          </rPr>
          <t>SZV_B:EUUtem2</t>
        </r>
      </text>
    </comment>
    <comment ref="AO84" authorId="0" shapeId="0">
      <text>
        <r>
          <rPr>
            <sz val="11"/>
            <rFont val="Calibri"/>
            <family val="2"/>
            <charset val="238"/>
          </rPr>
          <t>SZV_B:EgyebUtem2</t>
        </r>
      </text>
    </comment>
    <comment ref="AP84" authorId="0" shapeId="0">
      <text>
        <r>
          <rPr>
            <sz val="11"/>
            <rFont val="Calibri"/>
            <family val="2"/>
            <charset val="238"/>
          </rPr>
          <t>SZV_B:HitelKotvenyUtem2</t>
        </r>
      </text>
    </comment>
    <comment ref="AQ84" authorId="0" shapeId="0">
      <text>
        <r>
          <rPr>
            <sz val="11"/>
            <rFont val="Calibri"/>
            <family val="2"/>
            <charset val="238"/>
          </rPr>
          <t>SZV_B:OsszesenUtem2</t>
        </r>
      </text>
    </comment>
    <comment ref="AR84" authorId="0" shapeId="0">
      <text>
        <r>
          <rPr>
            <sz val="11"/>
            <rFont val="Calibri"/>
            <family val="2"/>
            <charset val="238"/>
          </rPr>
          <t>SZV_B:ForrashianyUtem2</t>
        </r>
      </text>
    </comment>
    <comment ref="AU84" authorId="0" shapeId="0">
      <text>
        <r>
          <rPr>
            <sz val="11"/>
            <rFont val="Calibri"/>
            <family val="2"/>
            <charset val="238"/>
          </rPr>
          <t>SZV_B:Indokolas</t>
        </r>
      </text>
    </comment>
    <comment ref="AV84" authorId="0" shapeId="0">
      <text>
        <r>
          <rPr>
            <sz val="11"/>
            <rFont val="Calibri"/>
            <family val="2"/>
            <charset val="238"/>
          </rPr>
          <t>SZV_B:Megjegyzes</t>
        </r>
      </text>
    </comment>
    <comment ref="AW84" authorId="0" shapeId="0">
      <text>
        <r>
          <rPr>
            <sz val="11"/>
            <rFont val="Calibri"/>
            <family val="2"/>
            <charset val="238"/>
          </rPr>
          <t>SZV_B:FeladatSorszam</t>
        </r>
      </text>
    </comment>
    <comment ref="AY84" authorId="0" shapeId="0">
      <text>
        <r>
          <rPr>
            <sz val="11"/>
            <rFont val="Calibri"/>
            <family val="2"/>
            <charset val="238"/>
          </rPr>
          <t>SZV_B:ISA</t>
        </r>
      </text>
    </comment>
    <comment ref="B85" authorId="0" shapeId="0">
      <text>
        <r>
          <rPr>
            <sz val="11"/>
            <rFont val="Calibri"/>
            <family val="2"/>
            <charset val="238"/>
          </rPr>
          <t>SZV_B:FontossagiSorrent</t>
        </r>
      </text>
    </comment>
    <comment ref="C85" authorId="0" shapeId="0">
      <text>
        <r>
          <rPr>
            <sz val="11"/>
            <rFont val="Calibri"/>
            <family val="2"/>
            <charset val="238"/>
          </rPr>
          <t>SZV_B:FeladatKategoria</t>
        </r>
      </text>
    </comment>
    <comment ref="D85" authorId="0" shapeId="0">
      <text>
        <r>
          <rPr>
            <sz val="11"/>
            <rFont val="Calibri"/>
            <family val="2"/>
            <charset val="238"/>
          </rPr>
          <t>SZV_B:FeladatMegnevezes</t>
        </r>
      </text>
    </comment>
    <comment ref="E85" authorId="0" shapeId="0">
      <text>
        <r>
          <rPr>
            <sz val="11"/>
            <rFont val="Calibri"/>
            <family val="2"/>
            <charset val="238"/>
          </rPr>
          <t>SZV_B:ElviEngedelySzam</t>
        </r>
      </text>
    </comment>
    <comment ref="F85" authorId="0" shapeId="0">
      <text>
        <r>
          <rPr>
            <sz val="11"/>
            <rFont val="Calibri"/>
            <family val="2"/>
            <charset val="238"/>
          </rPr>
          <t>SZV_B:VKR_Kod</t>
        </r>
      </text>
    </comment>
    <comment ref="G85" authorId="0" shapeId="0">
      <text>
        <r>
          <rPr>
            <sz val="11"/>
            <rFont val="Calibri"/>
            <family val="2"/>
            <charset val="238"/>
          </rPr>
          <t>SZV_B:VKR_Nev</t>
        </r>
      </text>
    </comment>
    <comment ref="H85" authorId="0" shapeId="0">
      <text>
        <r>
          <rPr>
            <sz val="11"/>
            <rFont val="Calibri"/>
            <family val="2"/>
            <charset val="238"/>
          </rPr>
          <t>SZV_B:FeladatAzonosito</t>
        </r>
      </text>
    </comment>
    <comment ref="I85" authorId="0" shapeId="0">
      <text>
        <r>
          <rPr>
            <sz val="11"/>
            <rFont val="Calibri"/>
            <family val="2"/>
            <charset val="238"/>
          </rPr>
          <t>SZV_B:EllatasiTerulet</t>
        </r>
      </text>
    </comment>
    <comment ref="J85" authorId="0" shapeId="0">
      <text>
        <r>
          <rPr>
            <sz val="11"/>
            <rFont val="Calibri"/>
            <family val="2"/>
            <charset val="238"/>
          </rPr>
          <t>SZV_B:EllatasertFelelos</t>
        </r>
      </text>
    </comment>
    <comment ref="K85" authorId="0" shapeId="0">
      <text>
        <r>
          <rPr>
            <sz val="11"/>
            <rFont val="Calibri"/>
            <family val="2"/>
            <charset val="238"/>
          </rPr>
          <t>SZV_B:TervezettNettoKoltseg</t>
        </r>
      </text>
    </comment>
    <comment ref="L85" authorId="0" shapeId="0">
      <text>
        <r>
          <rPr>
            <sz val="11"/>
            <rFont val="Calibri"/>
            <family val="2"/>
            <charset val="238"/>
          </rPr>
          <t>SZV_B:IdotartamKezdes</t>
        </r>
      </text>
    </comment>
    <comment ref="M85" authorId="0" shapeId="0">
      <text>
        <r>
          <rPr>
            <sz val="11"/>
            <rFont val="Calibri"/>
            <family val="2"/>
            <charset val="238"/>
          </rPr>
          <t>SZV_B:IdotartamBefejezes</t>
        </r>
      </text>
    </comment>
    <comment ref="N85" authorId="0" shapeId="0">
      <text>
        <r>
          <rPr>
            <sz val="11"/>
            <rFont val="Calibri"/>
            <family val="2"/>
            <charset val="238"/>
          </rPr>
          <t>SZV_B:NettoKoltsegUtem1</t>
        </r>
      </text>
    </comment>
    <comment ref="O85" authorId="0" shapeId="0">
      <text>
        <r>
          <rPr>
            <sz val="11"/>
            <rFont val="Calibri"/>
            <family val="2"/>
            <charset val="238"/>
          </rPr>
          <t>SZV_B:NettoKoltsegUtem2</t>
        </r>
      </text>
    </comment>
    <comment ref="P85" authorId="0" shapeId="0">
      <text>
        <r>
          <rPr>
            <sz val="11"/>
            <rFont val="Calibri"/>
            <family val="2"/>
            <charset val="238"/>
          </rPr>
          <t>SZV_B:EM_Melleklet2_KTG</t>
        </r>
      </text>
    </comment>
    <comment ref="R85" authorId="0" shapeId="0">
      <text>
        <r>
          <rPr>
            <sz val="11"/>
            <rFont val="Calibri"/>
            <family val="2"/>
            <charset val="238"/>
          </rPr>
          <t>SZV_B:HDUtem1</t>
        </r>
      </text>
    </comment>
    <comment ref="S85" authorId="0" shapeId="0">
      <text>
        <r>
          <rPr>
            <sz val="11"/>
            <rFont val="Calibri"/>
            <family val="2"/>
            <charset val="238"/>
          </rPr>
          <t>SZV_B:ECSUtem1</t>
        </r>
      </text>
    </comment>
    <comment ref="T85" authorId="0" shapeId="0">
      <text>
        <r>
          <rPr>
            <sz val="11"/>
            <rFont val="Calibri"/>
            <family val="2"/>
            <charset val="238"/>
          </rPr>
          <t>SZV_B:KFHUtem1</t>
        </r>
      </text>
    </comment>
    <comment ref="U85" authorId="0" shapeId="0">
      <text>
        <r>
          <rPr>
            <sz val="11"/>
            <rFont val="Calibri"/>
            <family val="2"/>
            <charset val="238"/>
          </rPr>
          <t>SZV_B:Egyeb_SajatUtem1</t>
        </r>
      </text>
    </comment>
    <comment ref="V85" authorId="0" shapeId="0">
      <text>
        <r>
          <rPr>
            <sz val="11"/>
            <rFont val="Calibri"/>
            <family val="2"/>
            <charset val="238"/>
          </rPr>
          <t>SZV_B:DijUtem1</t>
        </r>
      </text>
    </comment>
    <comment ref="W85" authorId="0" shapeId="0">
      <text>
        <r>
          <rPr>
            <sz val="11"/>
            <rFont val="Calibri"/>
            <family val="2"/>
            <charset val="238"/>
          </rPr>
          <t>SZV_B:EM_Melleklet1_Utem1</t>
        </r>
      </text>
    </comment>
    <comment ref="X85" authorId="0" shapeId="0">
      <text>
        <r>
          <rPr>
            <sz val="11"/>
            <rFont val="Calibri"/>
            <family val="2"/>
            <charset val="238"/>
          </rPr>
          <t>SZV_B:EgyebAllamiUtem1</t>
        </r>
      </text>
    </comment>
    <comment ref="Y85" authorId="0" shapeId="0">
      <text>
        <r>
          <rPr>
            <sz val="11"/>
            <rFont val="Calibri"/>
            <family val="2"/>
            <charset val="238"/>
          </rPr>
          <t>SZV_B:OnkormanyzatiUtem1</t>
        </r>
      </text>
    </comment>
    <comment ref="Z85" authorId="0" shapeId="0">
      <text>
        <r>
          <rPr>
            <sz val="11"/>
            <rFont val="Calibri"/>
            <family val="2"/>
            <charset val="238"/>
          </rPr>
          <t>SZV_B:EUUtem1</t>
        </r>
      </text>
    </comment>
    <comment ref="AA85" authorId="0" shapeId="0">
      <text>
        <r>
          <rPr>
            <sz val="11"/>
            <rFont val="Calibri"/>
            <family val="2"/>
            <charset val="238"/>
          </rPr>
          <t>SZV_B:EgyebUtem1</t>
        </r>
      </text>
    </comment>
    <comment ref="AB85" authorId="0" shapeId="0">
      <text>
        <r>
          <rPr>
            <sz val="11"/>
            <rFont val="Calibri"/>
            <family val="2"/>
            <charset val="238"/>
          </rPr>
          <t>SZV_B:HitelKotvenyUtem1</t>
        </r>
      </text>
    </comment>
    <comment ref="AC85" authorId="0" shapeId="0">
      <text>
        <r>
          <rPr>
            <sz val="11"/>
            <rFont val="Calibri"/>
            <family val="2"/>
            <charset val="238"/>
          </rPr>
          <t>SZV_B:OsszesenUtem1</t>
        </r>
      </text>
    </comment>
    <comment ref="AF85" authorId="0" shapeId="0">
      <text>
        <r>
          <rPr>
            <sz val="11"/>
            <rFont val="Calibri"/>
            <family val="2"/>
            <charset val="238"/>
          </rPr>
          <t>SZV_B:HDUtem2</t>
        </r>
      </text>
    </comment>
    <comment ref="AG85" authorId="0" shapeId="0">
      <text>
        <r>
          <rPr>
            <sz val="11"/>
            <rFont val="Calibri"/>
            <family val="2"/>
            <charset val="238"/>
          </rPr>
          <t>SZV_B:ECSUtem2</t>
        </r>
      </text>
    </comment>
    <comment ref="AH85" authorId="0" shapeId="0">
      <text>
        <r>
          <rPr>
            <sz val="11"/>
            <rFont val="Calibri"/>
            <family val="2"/>
            <charset val="238"/>
          </rPr>
          <t>SZV_B:KFHUtem2</t>
        </r>
      </text>
    </comment>
    <comment ref="AI85" authorId="0" shapeId="0">
      <text>
        <r>
          <rPr>
            <sz val="11"/>
            <rFont val="Calibri"/>
            <family val="2"/>
            <charset val="238"/>
          </rPr>
          <t>SZV_B:Egyeb_SajatUtem2</t>
        </r>
      </text>
    </comment>
    <comment ref="AJ85" authorId="0" shapeId="0">
      <text>
        <r>
          <rPr>
            <sz val="11"/>
            <rFont val="Calibri"/>
            <family val="2"/>
            <charset val="238"/>
          </rPr>
          <t>SZV_B:DijUtem2</t>
        </r>
      </text>
    </comment>
    <comment ref="AK85" authorId="0" shapeId="0">
      <text>
        <r>
          <rPr>
            <sz val="11"/>
            <rFont val="Calibri"/>
            <family val="2"/>
            <charset val="238"/>
          </rPr>
          <t>SZV_B:EM_Melleklet1_Utem2</t>
        </r>
      </text>
    </comment>
    <comment ref="AL85" authorId="0" shapeId="0">
      <text>
        <r>
          <rPr>
            <sz val="11"/>
            <rFont val="Calibri"/>
            <family val="2"/>
            <charset val="238"/>
          </rPr>
          <t>SZV_B:EgyebAllamiUtem2</t>
        </r>
      </text>
    </comment>
    <comment ref="AM85" authorId="0" shapeId="0">
      <text>
        <r>
          <rPr>
            <sz val="11"/>
            <rFont val="Calibri"/>
            <family val="2"/>
            <charset val="238"/>
          </rPr>
          <t>SZV_B:OnkormanyzatiUtem2</t>
        </r>
      </text>
    </comment>
    <comment ref="AN85" authorId="0" shapeId="0">
      <text>
        <r>
          <rPr>
            <sz val="11"/>
            <rFont val="Calibri"/>
            <family val="2"/>
            <charset val="238"/>
          </rPr>
          <t>SZV_B:EUUtem2</t>
        </r>
      </text>
    </comment>
    <comment ref="AO85" authorId="0" shapeId="0">
      <text>
        <r>
          <rPr>
            <sz val="11"/>
            <rFont val="Calibri"/>
            <family val="2"/>
            <charset val="238"/>
          </rPr>
          <t>SZV_B:EgyebUtem2</t>
        </r>
      </text>
    </comment>
    <comment ref="AP85" authorId="0" shapeId="0">
      <text>
        <r>
          <rPr>
            <sz val="11"/>
            <rFont val="Calibri"/>
            <family val="2"/>
            <charset val="238"/>
          </rPr>
          <t>SZV_B:HitelKotvenyUtem2</t>
        </r>
      </text>
    </comment>
    <comment ref="AQ85" authorId="0" shapeId="0">
      <text>
        <r>
          <rPr>
            <sz val="11"/>
            <rFont val="Calibri"/>
            <family val="2"/>
            <charset val="238"/>
          </rPr>
          <t>SZV_B:OsszesenUtem2</t>
        </r>
      </text>
    </comment>
    <comment ref="AR85" authorId="0" shapeId="0">
      <text>
        <r>
          <rPr>
            <sz val="11"/>
            <rFont val="Calibri"/>
            <family val="2"/>
            <charset val="238"/>
          </rPr>
          <t>SZV_B:ForrashianyUtem2</t>
        </r>
      </text>
    </comment>
    <comment ref="AU85" authorId="0" shapeId="0">
      <text>
        <r>
          <rPr>
            <sz val="11"/>
            <rFont val="Calibri"/>
            <family val="2"/>
            <charset val="238"/>
          </rPr>
          <t>SZV_B:Indokolas</t>
        </r>
      </text>
    </comment>
    <comment ref="AV85" authorId="0" shapeId="0">
      <text>
        <r>
          <rPr>
            <sz val="11"/>
            <rFont val="Calibri"/>
            <family val="2"/>
            <charset val="238"/>
          </rPr>
          <t>SZV_B:Megjegyzes</t>
        </r>
      </text>
    </comment>
    <comment ref="AW85" authorId="0" shapeId="0">
      <text>
        <r>
          <rPr>
            <sz val="11"/>
            <rFont val="Calibri"/>
            <family val="2"/>
            <charset val="238"/>
          </rPr>
          <t>SZV_B:FeladatSorszam</t>
        </r>
      </text>
    </comment>
    <comment ref="AY85" authorId="0" shapeId="0">
      <text>
        <r>
          <rPr>
            <sz val="11"/>
            <rFont val="Calibri"/>
            <family val="2"/>
            <charset val="238"/>
          </rPr>
          <t>SZV_B:ISA</t>
        </r>
      </text>
    </comment>
    <comment ref="B86" authorId="0" shapeId="0">
      <text>
        <r>
          <rPr>
            <sz val="11"/>
            <rFont val="Calibri"/>
            <family val="2"/>
            <charset val="238"/>
          </rPr>
          <t>SZV_B:FontossagiSorrent</t>
        </r>
      </text>
    </comment>
    <comment ref="C86" authorId="0" shapeId="0">
      <text>
        <r>
          <rPr>
            <sz val="11"/>
            <rFont val="Calibri"/>
            <family val="2"/>
            <charset val="238"/>
          </rPr>
          <t>SZV_B:FeladatKategoria</t>
        </r>
      </text>
    </comment>
    <comment ref="D86" authorId="0" shapeId="0">
      <text>
        <r>
          <rPr>
            <sz val="11"/>
            <rFont val="Calibri"/>
            <family val="2"/>
            <charset val="238"/>
          </rPr>
          <t>SZV_B:FeladatMegnevezes</t>
        </r>
      </text>
    </comment>
    <comment ref="E86" authorId="0" shapeId="0">
      <text>
        <r>
          <rPr>
            <sz val="11"/>
            <rFont val="Calibri"/>
            <family val="2"/>
            <charset val="238"/>
          </rPr>
          <t>SZV_B:ElviEngedelySzam</t>
        </r>
      </text>
    </comment>
    <comment ref="F86" authorId="0" shapeId="0">
      <text>
        <r>
          <rPr>
            <sz val="11"/>
            <rFont val="Calibri"/>
            <family val="2"/>
            <charset val="238"/>
          </rPr>
          <t>SZV_B:VKR_Kod</t>
        </r>
      </text>
    </comment>
    <comment ref="G86" authorId="0" shapeId="0">
      <text>
        <r>
          <rPr>
            <sz val="11"/>
            <rFont val="Calibri"/>
            <family val="2"/>
            <charset val="238"/>
          </rPr>
          <t>SZV_B:VKR_Nev</t>
        </r>
      </text>
    </comment>
    <comment ref="H86" authorId="0" shapeId="0">
      <text>
        <r>
          <rPr>
            <sz val="11"/>
            <rFont val="Calibri"/>
            <family val="2"/>
            <charset val="238"/>
          </rPr>
          <t>SZV_B:FeladatAzonosito</t>
        </r>
      </text>
    </comment>
    <comment ref="I86" authorId="0" shapeId="0">
      <text>
        <r>
          <rPr>
            <sz val="11"/>
            <rFont val="Calibri"/>
            <family val="2"/>
            <charset val="238"/>
          </rPr>
          <t>SZV_B:EllatasiTerulet</t>
        </r>
      </text>
    </comment>
    <comment ref="J86" authorId="0" shapeId="0">
      <text>
        <r>
          <rPr>
            <sz val="11"/>
            <rFont val="Calibri"/>
            <family val="2"/>
            <charset val="238"/>
          </rPr>
          <t>SZV_B:EllatasertFelelos</t>
        </r>
      </text>
    </comment>
    <comment ref="K86" authorId="0" shapeId="0">
      <text>
        <r>
          <rPr>
            <sz val="11"/>
            <rFont val="Calibri"/>
            <family val="2"/>
            <charset val="238"/>
          </rPr>
          <t>SZV_B:TervezettNettoKoltseg</t>
        </r>
      </text>
    </comment>
    <comment ref="L86" authorId="0" shapeId="0">
      <text>
        <r>
          <rPr>
            <sz val="11"/>
            <rFont val="Calibri"/>
            <family val="2"/>
            <charset val="238"/>
          </rPr>
          <t>SZV_B:IdotartamKezdes</t>
        </r>
      </text>
    </comment>
    <comment ref="M86" authorId="0" shapeId="0">
      <text>
        <r>
          <rPr>
            <sz val="11"/>
            <rFont val="Calibri"/>
            <family val="2"/>
            <charset val="238"/>
          </rPr>
          <t>SZV_B:IdotartamBefejezes</t>
        </r>
      </text>
    </comment>
    <comment ref="N86" authorId="0" shapeId="0">
      <text>
        <r>
          <rPr>
            <sz val="11"/>
            <rFont val="Calibri"/>
            <family val="2"/>
            <charset val="238"/>
          </rPr>
          <t>SZV_B:NettoKoltsegUtem1</t>
        </r>
      </text>
    </comment>
    <comment ref="O86" authorId="0" shapeId="0">
      <text>
        <r>
          <rPr>
            <sz val="11"/>
            <rFont val="Calibri"/>
            <family val="2"/>
            <charset val="238"/>
          </rPr>
          <t>SZV_B:NettoKoltsegUtem2</t>
        </r>
      </text>
    </comment>
    <comment ref="P86" authorId="0" shapeId="0">
      <text>
        <r>
          <rPr>
            <sz val="11"/>
            <rFont val="Calibri"/>
            <family val="2"/>
            <charset val="238"/>
          </rPr>
          <t>SZV_B:EM_Melleklet2_KTG</t>
        </r>
      </text>
    </comment>
    <comment ref="R86" authorId="0" shapeId="0">
      <text>
        <r>
          <rPr>
            <sz val="11"/>
            <rFont val="Calibri"/>
            <family val="2"/>
            <charset val="238"/>
          </rPr>
          <t>SZV_B:HDUtem1</t>
        </r>
      </text>
    </comment>
    <comment ref="S86" authorId="0" shapeId="0">
      <text>
        <r>
          <rPr>
            <sz val="11"/>
            <rFont val="Calibri"/>
            <family val="2"/>
            <charset val="238"/>
          </rPr>
          <t>SZV_B:ECSUtem1</t>
        </r>
      </text>
    </comment>
    <comment ref="T86" authorId="0" shapeId="0">
      <text>
        <r>
          <rPr>
            <sz val="11"/>
            <rFont val="Calibri"/>
            <family val="2"/>
            <charset val="238"/>
          </rPr>
          <t>SZV_B:KFHUtem1</t>
        </r>
      </text>
    </comment>
    <comment ref="U86" authorId="0" shapeId="0">
      <text>
        <r>
          <rPr>
            <sz val="11"/>
            <rFont val="Calibri"/>
            <family val="2"/>
            <charset val="238"/>
          </rPr>
          <t>SZV_B:Egyeb_SajatUtem1</t>
        </r>
      </text>
    </comment>
    <comment ref="V86" authorId="0" shapeId="0">
      <text>
        <r>
          <rPr>
            <sz val="11"/>
            <rFont val="Calibri"/>
            <family val="2"/>
            <charset val="238"/>
          </rPr>
          <t>SZV_B:DijUtem1</t>
        </r>
      </text>
    </comment>
    <comment ref="W86" authorId="0" shapeId="0">
      <text>
        <r>
          <rPr>
            <sz val="11"/>
            <rFont val="Calibri"/>
            <family val="2"/>
            <charset val="238"/>
          </rPr>
          <t>SZV_B:EM_Melleklet1_Utem1</t>
        </r>
      </text>
    </comment>
    <comment ref="X86" authorId="0" shapeId="0">
      <text>
        <r>
          <rPr>
            <sz val="11"/>
            <rFont val="Calibri"/>
            <family val="2"/>
            <charset val="238"/>
          </rPr>
          <t>SZV_B:EgyebAllamiUtem1</t>
        </r>
      </text>
    </comment>
    <comment ref="Y86" authorId="0" shapeId="0">
      <text>
        <r>
          <rPr>
            <sz val="11"/>
            <rFont val="Calibri"/>
            <family val="2"/>
            <charset val="238"/>
          </rPr>
          <t>SZV_B:OnkormanyzatiUtem1</t>
        </r>
      </text>
    </comment>
    <comment ref="Z86" authorId="0" shapeId="0">
      <text>
        <r>
          <rPr>
            <sz val="11"/>
            <rFont val="Calibri"/>
            <family val="2"/>
            <charset val="238"/>
          </rPr>
          <t>SZV_B:EUUtem1</t>
        </r>
      </text>
    </comment>
    <comment ref="AA86" authorId="0" shapeId="0">
      <text>
        <r>
          <rPr>
            <sz val="11"/>
            <rFont val="Calibri"/>
            <family val="2"/>
            <charset val="238"/>
          </rPr>
          <t>SZV_B:EgyebUtem1</t>
        </r>
      </text>
    </comment>
    <comment ref="AB86" authorId="0" shapeId="0">
      <text>
        <r>
          <rPr>
            <sz val="11"/>
            <rFont val="Calibri"/>
            <family val="2"/>
            <charset val="238"/>
          </rPr>
          <t>SZV_B:HitelKotvenyUtem1</t>
        </r>
      </text>
    </comment>
    <comment ref="AC86" authorId="0" shapeId="0">
      <text>
        <r>
          <rPr>
            <sz val="11"/>
            <rFont val="Calibri"/>
            <family val="2"/>
            <charset val="238"/>
          </rPr>
          <t>SZV_B:OsszesenUtem1</t>
        </r>
      </text>
    </comment>
    <comment ref="AF86" authorId="0" shapeId="0">
      <text>
        <r>
          <rPr>
            <sz val="11"/>
            <rFont val="Calibri"/>
            <family val="2"/>
            <charset val="238"/>
          </rPr>
          <t>SZV_B:HDUtem2</t>
        </r>
      </text>
    </comment>
    <comment ref="AG86" authorId="0" shapeId="0">
      <text>
        <r>
          <rPr>
            <sz val="11"/>
            <rFont val="Calibri"/>
            <family val="2"/>
            <charset val="238"/>
          </rPr>
          <t>SZV_B:ECSUtem2</t>
        </r>
      </text>
    </comment>
    <comment ref="AH86" authorId="0" shapeId="0">
      <text>
        <r>
          <rPr>
            <sz val="11"/>
            <rFont val="Calibri"/>
            <family val="2"/>
            <charset val="238"/>
          </rPr>
          <t>SZV_B:KFHUtem2</t>
        </r>
      </text>
    </comment>
    <comment ref="AI86" authorId="0" shapeId="0">
      <text>
        <r>
          <rPr>
            <sz val="11"/>
            <rFont val="Calibri"/>
            <family val="2"/>
            <charset val="238"/>
          </rPr>
          <t>SZV_B:Egyeb_SajatUtem2</t>
        </r>
      </text>
    </comment>
    <comment ref="AJ86" authorId="0" shapeId="0">
      <text>
        <r>
          <rPr>
            <sz val="11"/>
            <rFont val="Calibri"/>
            <family val="2"/>
            <charset val="238"/>
          </rPr>
          <t>SZV_B:DijUtem2</t>
        </r>
      </text>
    </comment>
    <comment ref="AK86" authorId="0" shapeId="0">
      <text>
        <r>
          <rPr>
            <sz val="11"/>
            <rFont val="Calibri"/>
            <family val="2"/>
            <charset val="238"/>
          </rPr>
          <t>SZV_B:EM_Melleklet1_Utem2</t>
        </r>
      </text>
    </comment>
    <comment ref="AL86" authorId="0" shapeId="0">
      <text>
        <r>
          <rPr>
            <sz val="11"/>
            <rFont val="Calibri"/>
            <family val="2"/>
            <charset val="238"/>
          </rPr>
          <t>SZV_B:EgyebAllamiUtem2</t>
        </r>
      </text>
    </comment>
    <comment ref="AM86" authorId="0" shapeId="0">
      <text>
        <r>
          <rPr>
            <sz val="11"/>
            <rFont val="Calibri"/>
            <family val="2"/>
            <charset val="238"/>
          </rPr>
          <t>SZV_B:OnkormanyzatiUtem2</t>
        </r>
      </text>
    </comment>
    <comment ref="AN86" authorId="0" shapeId="0">
      <text>
        <r>
          <rPr>
            <sz val="11"/>
            <rFont val="Calibri"/>
            <family val="2"/>
            <charset val="238"/>
          </rPr>
          <t>SZV_B:EUUtem2</t>
        </r>
      </text>
    </comment>
    <comment ref="AO86" authorId="0" shapeId="0">
      <text>
        <r>
          <rPr>
            <sz val="11"/>
            <rFont val="Calibri"/>
            <family val="2"/>
            <charset val="238"/>
          </rPr>
          <t>SZV_B:EgyebUtem2</t>
        </r>
      </text>
    </comment>
    <comment ref="AP86" authorId="0" shapeId="0">
      <text>
        <r>
          <rPr>
            <sz val="11"/>
            <rFont val="Calibri"/>
            <family val="2"/>
            <charset val="238"/>
          </rPr>
          <t>SZV_B:HitelKotvenyUtem2</t>
        </r>
      </text>
    </comment>
    <comment ref="AQ86" authorId="0" shapeId="0">
      <text>
        <r>
          <rPr>
            <sz val="11"/>
            <rFont val="Calibri"/>
            <family val="2"/>
            <charset val="238"/>
          </rPr>
          <t>SZV_B:OsszesenUtem2</t>
        </r>
      </text>
    </comment>
    <comment ref="AR86" authorId="0" shapeId="0">
      <text>
        <r>
          <rPr>
            <sz val="11"/>
            <rFont val="Calibri"/>
            <family val="2"/>
            <charset val="238"/>
          </rPr>
          <t>SZV_B:ForrashianyUtem2</t>
        </r>
      </text>
    </comment>
    <comment ref="AU86" authorId="0" shapeId="0">
      <text>
        <r>
          <rPr>
            <sz val="11"/>
            <rFont val="Calibri"/>
            <family val="2"/>
            <charset val="238"/>
          </rPr>
          <t>SZV_B:Indokolas</t>
        </r>
      </text>
    </comment>
    <comment ref="AV86" authorId="0" shapeId="0">
      <text>
        <r>
          <rPr>
            <sz val="11"/>
            <rFont val="Calibri"/>
            <family val="2"/>
            <charset val="238"/>
          </rPr>
          <t>SZV_B:Megjegyzes</t>
        </r>
      </text>
    </comment>
    <comment ref="AW86" authorId="0" shapeId="0">
      <text>
        <r>
          <rPr>
            <sz val="11"/>
            <rFont val="Calibri"/>
            <family val="2"/>
            <charset val="238"/>
          </rPr>
          <t>SZV_B:FeladatSorszam</t>
        </r>
      </text>
    </comment>
    <comment ref="AY86" authorId="0" shapeId="0">
      <text>
        <r>
          <rPr>
            <sz val="11"/>
            <rFont val="Calibri"/>
            <family val="2"/>
            <charset val="238"/>
          </rPr>
          <t>SZV_B:ISA</t>
        </r>
      </text>
    </comment>
    <comment ref="B87" authorId="0" shapeId="0">
      <text>
        <r>
          <rPr>
            <sz val="11"/>
            <rFont val="Calibri"/>
            <family val="2"/>
            <charset val="238"/>
          </rPr>
          <t>SZV_B:FontossagiSorrent</t>
        </r>
      </text>
    </comment>
    <comment ref="C87" authorId="0" shapeId="0">
      <text>
        <r>
          <rPr>
            <sz val="11"/>
            <rFont val="Calibri"/>
            <family val="2"/>
            <charset val="238"/>
          </rPr>
          <t>SZV_B:FeladatKategoria</t>
        </r>
      </text>
    </comment>
    <comment ref="D87" authorId="0" shapeId="0">
      <text>
        <r>
          <rPr>
            <sz val="11"/>
            <rFont val="Calibri"/>
            <family val="2"/>
            <charset val="238"/>
          </rPr>
          <t>SZV_B:FeladatMegnevezes</t>
        </r>
      </text>
    </comment>
    <comment ref="E87" authorId="0" shapeId="0">
      <text>
        <r>
          <rPr>
            <sz val="11"/>
            <rFont val="Calibri"/>
            <family val="2"/>
            <charset val="238"/>
          </rPr>
          <t>SZV_B:ElviEngedelySzam</t>
        </r>
      </text>
    </comment>
    <comment ref="F87" authorId="0" shapeId="0">
      <text>
        <r>
          <rPr>
            <sz val="11"/>
            <rFont val="Calibri"/>
            <family val="2"/>
            <charset val="238"/>
          </rPr>
          <t>SZV_B:VKR_Kod</t>
        </r>
      </text>
    </comment>
    <comment ref="G87" authorId="0" shapeId="0">
      <text>
        <r>
          <rPr>
            <sz val="11"/>
            <rFont val="Calibri"/>
            <family val="2"/>
            <charset val="238"/>
          </rPr>
          <t>SZV_B:VKR_Nev</t>
        </r>
      </text>
    </comment>
    <comment ref="H87" authorId="0" shapeId="0">
      <text>
        <r>
          <rPr>
            <sz val="11"/>
            <rFont val="Calibri"/>
            <family val="2"/>
            <charset val="238"/>
          </rPr>
          <t>SZV_B:FeladatAzonosito</t>
        </r>
      </text>
    </comment>
    <comment ref="I87" authorId="0" shapeId="0">
      <text>
        <r>
          <rPr>
            <sz val="11"/>
            <rFont val="Calibri"/>
            <family val="2"/>
            <charset val="238"/>
          </rPr>
          <t>SZV_B:EllatasiTerulet</t>
        </r>
      </text>
    </comment>
    <comment ref="J87" authorId="0" shapeId="0">
      <text>
        <r>
          <rPr>
            <sz val="11"/>
            <rFont val="Calibri"/>
            <family val="2"/>
            <charset val="238"/>
          </rPr>
          <t>SZV_B:EllatasertFelelos</t>
        </r>
      </text>
    </comment>
    <comment ref="K87" authorId="0" shapeId="0">
      <text>
        <r>
          <rPr>
            <sz val="11"/>
            <rFont val="Calibri"/>
            <family val="2"/>
            <charset val="238"/>
          </rPr>
          <t>SZV_B:TervezettNettoKoltseg</t>
        </r>
      </text>
    </comment>
    <comment ref="L87" authorId="0" shapeId="0">
      <text>
        <r>
          <rPr>
            <sz val="11"/>
            <rFont val="Calibri"/>
            <family val="2"/>
            <charset val="238"/>
          </rPr>
          <t>SZV_B:IdotartamKezdes</t>
        </r>
      </text>
    </comment>
    <comment ref="M87" authorId="0" shapeId="0">
      <text>
        <r>
          <rPr>
            <sz val="11"/>
            <rFont val="Calibri"/>
            <family val="2"/>
            <charset val="238"/>
          </rPr>
          <t>SZV_B:IdotartamBefejezes</t>
        </r>
      </text>
    </comment>
    <comment ref="N87" authorId="0" shapeId="0">
      <text>
        <r>
          <rPr>
            <sz val="11"/>
            <rFont val="Calibri"/>
            <family val="2"/>
            <charset val="238"/>
          </rPr>
          <t>SZV_B:NettoKoltsegUtem1</t>
        </r>
      </text>
    </comment>
    <comment ref="O87" authorId="0" shapeId="0">
      <text>
        <r>
          <rPr>
            <sz val="11"/>
            <rFont val="Calibri"/>
            <family val="2"/>
            <charset val="238"/>
          </rPr>
          <t>SZV_B:NettoKoltsegUtem2</t>
        </r>
      </text>
    </comment>
    <comment ref="P87" authorId="0" shapeId="0">
      <text>
        <r>
          <rPr>
            <sz val="11"/>
            <rFont val="Calibri"/>
            <family val="2"/>
            <charset val="238"/>
          </rPr>
          <t>SZV_B:EM_Melleklet2_KTG</t>
        </r>
      </text>
    </comment>
    <comment ref="R87" authorId="0" shapeId="0">
      <text>
        <r>
          <rPr>
            <sz val="11"/>
            <rFont val="Calibri"/>
            <family val="2"/>
            <charset val="238"/>
          </rPr>
          <t>SZV_B:HDUtem1</t>
        </r>
      </text>
    </comment>
    <comment ref="S87" authorId="0" shapeId="0">
      <text>
        <r>
          <rPr>
            <sz val="11"/>
            <rFont val="Calibri"/>
            <family val="2"/>
            <charset val="238"/>
          </rPr>
          <t>SZV_B:ECSUtem1</t>
        </r>
      </text>
    </comment>
    <comment ref="T87" authorId="0" shapeId="0">
      <text>
        <r>
          <rPr>
            <sz val="11"/>
            <rFont val="Calibri"/>
            <family val="2"/>
            <charset val="238"/>
          </rPr>
          <t>SZV_B:KFHUtem1</t>
        </r>
      </text>
    </comment>
    <comment ref="U87" authorId="0" shapeId="0">
      <text>
        <r>
          <rPr>
            <sz val="11"/>
            <rFont val="Calibri"/>
            <family val="2"/>
            <charset val="238"/>
          </rPr>
          <t>SZV_B:Egyeb_SajatUtem1</t>
        </r>
      </text>
    </comment>
    <comment ref="V87" authorId="0" shapeId="0">
      <text>
        <r>
          <rPr>
            <sz val="11"/>
            <rFont val="Calibri"/>
            <family val="2"/>
            <charset val="238"/>
          </rPr>
          <t>SZV_B:DijUtem1</t>
        </r>
      </text>
    </comment>
    <comment ref="W87" authorId="0" shapeId="0">
      <text>
        <r>
          <rPr>
            <sz val="11"/>
            <rFont val="Calibri"/>
            <family val="2"/>
            <charset val="238"/>
          </rPr>
          <t>SZV_B:EM_Melleklet1_Utem1</t>
        </r>
      </text>
    </comment>
    <comment ref="X87" authorId="0" shapeId="0">
      <text>
        <r>
          <rPr>
            <sz val="11"/>
            <rFont val="Calibri"/>
            <family val="2"/>
            <charset val="238"/>
          </rPr>
          <t>SZV_B:EgyebAllamiUtem1</t>
        </r>
      </text>
    </comment>
    <comment ref="Y87" authorId="0" shapeId="0">
      <text>
        <r>
          <rPr>
            <sz val="11"/>
            <rFont val="Calibri"/>
            <family val="2"/>
            <charset val="238"/>
          </rPr>
          <t>SZV_B:OnkormanyzatiUtem1</t>
        </r>
      </text>
    </comment>
    <comment ref="Z87" authorId="0" shapeId="0">
      <text>
        <r>
          <rPr>
            <sz val="11"/>
            <rFont val="Calibri"/>
            <family val="2"/>
            <charset val="238"/>
          </rPr>
          <t>SZV_B:EUUtem1</t>
        </r>
      </text>
    </comment>
    <comment ref="AA87" authorId="0" shapeId="0">
      <text>
        <r>
          <rPr>
            <sz val="11"/>
            <rFont val="Calibri"/>
            <family val="2"/>
            <charset val="238"/>
          </rPr>
          <t>SZV_B:EgyebUtem1</t>
        </r>
      </text>
    </comment>
    <comment ref="AB87" authorId="0" shapeId="0">
      <text>
        <r>
          <rPr>
            <sz val="11"/>
            <rFont val="Calibri"/>
            <family val="2"/>
            <charset val="238"/>
          </rPr>
          <t>SZV_B:HitelKotvenyUtem1</t>
        </r>
      </text>
    </comment>
    <comment ref="AC87" authorId="0" shapeId="0">
      <text>
        <r>
          <rPr>
            <sz val="11"/>
            <rFont val="Calibri"/>
            <family val="2"/>
            <charset val="238"/>
          </rPr>
          <t>SZV_B:OsszesenUtem1</t>
        </r>
      </text>
    </comment>
    <comment ref="AF87" authorId="0" shapeId="0">
      <text>
        <r>
          <rPr>
            <sz val="11"/>
            <rFont val="Calibri"/>
            <family val="2"/>
            <charset val="238"/>
          </rPr>
          <t>SZV_B:HDUtem2</t>
        </r>
      </text>
    </comment>
    <comment ref="AG87" authorId="0" shapeId="0">
      <text>
        <r>
          <rPr>
            <sz val="11"/>
            <rFont val="Calibri"/>
            <family val="2"/>
            <charset val="238"/>
          </rPr>
          <t>SZV_B:ECSUtem2</t>
        </r>
      </text>
    </comment>
    <comment ref="AH87" authorId="0" shapeId="0">
      <text>
        <r>
          <rPr>
            <sz val="11"/>
            <rFont val="Calibri"/>
            <family val="2"/>
            <charset val="238"/>
          </rPr>
          <t>SZV_B:KFHUtem2</t>
        </r>
      </text>
    </comment>
    <comment ref="AI87" authorId="0" shapeId="0">
      <text>
        <r>
          <rPr>
            <sz val="11"/>
            <rFont val="Calibri"/>
            <family val="2"/>
            <charset val="238"/>
          </rPr>
          <t>SZV_B:Egyeb_SajatUtem2</t>
        </r>
      </text>
    </comment>
    <comment ref="AJ87" authorId="0" shapeId="0">
      <text>
        <r>
          <rPr>
            <sz val="11"/>
            <rFont val="Calibri"/>
            <family val="2"/>
            <charset val="238"/>
          </rPr>
          <t>SZV_B:DijUtem2</t>
        </r>
      </text>
    </comment>
    <comment ref="AK87" authorId="0" shapeId="0">
      <text>
        <r>
          <rPr>
            <sz val="11"/>
            <rFont val="Calibri"/>
            <family val="2"/>
            <charset val="238"/>
          </rPr>
          <t>SZV_B:EM_Melleklet1_Utem2</t>
        </r>
      </text>
    </comment>
    <comment ref="AL87" authorId="0" shapeId="0">
      <text>
        <r>
          <rPr>
            <sz val="11"/>
            <rFont val="Calibri"/>
            <family val="2"/>
            <charset val="238"/>
          </rPr>
          <t>SZV_B:EgyebAllamiUtem2</t>
        </r>
      </text>
    </comment>
    <comment ref="AM87" authorId="0" shapeId="0">
      <text>
        <r>
          <rPr>
            <sz val="11"/>
            <rFont val="Calibri"/>
            <family val="2"/>
            <charset val="238"/>
          </rPr>
          <t>SZV_B:OnkormanyzatiUtem2</t>
        </r>
      </text>
    </comment>
    <comment ref="AN87" authorId="0" shapeId="0">
      <text>
        <r>
          <rPr>
            <sz val="11"/>
            <rFont val="Calibri"/>
            <family val="2"/>
            <charset val="238"/>
          </rPr>
          <t>SZV_B:EUUtem2</t>
        </r>
      </text>
    </comment>
    <comment ref="AO87" authorId="0" shapeId="0">
      <text>
        <r>
          <rPr>
            <sz val="11"/>
            <rFont val="Calibri"/>
            <family val="2"/>
            <charset val="238"/>
          </rPr>
          <t>SZV_B:EgyebUtem2</t>
        </r>
      </text>
    </comment>
    <comment ref="AP87" authorId="0" shapeId="0">
      <text>
        <r>
          <rPr>
            <sz val="11"/>
            <rFont val="Calibri"/>
            <family val="2"/>
            <charset val="238"/>
          </rPr>
          <t>SZV_B:HitelKotvenyUtem2</t>
        </r>
      </text>
    </comment>
    <comment ref="AQ87" authorId="0" shapeId="0">
      <text>
        <r>
          <rPr>
            <sz val="11"/>
            <rFont val="Calibri"/>
            <family val="2"/>
            <charset val="238"/>
          </rPr>
          <t>SZV_B:OsszesenUtem2</t>
        </r>
      </text>
    </comment>
    <comment ref="AR87" authorId="0" shapeId="0">
      <text>
        <r>
          <rPr>
            <sz val="11"/>
            <rFont val="Calibri"/>
            <family val="2"/>
            <charset val="238"/>
          </rPr>
          <t>SZV_B:ForrashianyUtem2</t>
        </r>
      </text>
    </comment>
    <comment ref="AU87" authorId="0" shapeId="0">
      <text>
        <r>
          <rPr>
            <sz val="11"/>
            <rFont val="Calibri"/>
            <family val="2"/>
            <charset val="238"/>
          </rPr>
          <t>SZV_B:Indokolas</t>
        </r>
      </text>
    </comment>
    <comment ref="AV87" authorId="0" shapeId="0">
      <text>
        <r>
          <rPr>
            <sz val="11"/>
            <rFont val="Calibri"/>
            <family val="2"/>
            <charset val="238"/>
          </rPr>
          <t>SZV_B:Megjegyzes</t>
        </r>
      </text>
    </comment>
    <comment ref="AW87" authorId="0" shapeId="0">
      <text>
        <r>
          <rPr>
            <sz val="11"/>
            <rFont val="Calibri"/>
            <family val="2"/>
            <charset val="238"/>
          </rPr>
          <t>SZV_B:FeladatSorszam</t>
        </r>
      </text>
    </comment>
    <comment ref="AY87" authorId="0" shapeId="0">
      <text>
        <r>
          <rPr>
            <sz val="11"/>
            <rFont val="Calibri"/>
            <family val="2"/>
            <charset val="238"/>
          </rPr>
          <t>SZV_B:ISA</t>
        </r>
      </text>
    </comment>
    <comment ref="B89" authorId="0" shapeId="0">
      <text>
        <r>
          <rPr>
            <sz val="11"/>
            <rFont val="Calibri"/>
            <family val="2"/>
            <charset val="238"/>
          </rPr>
          <t>SZV_B:FontossagiSorrent</t>
        </r>
      </text>
    </comment>
    <comment ref="C89" authorId="0" shapeId="0">
      <text>
        <r>
          <rPr>
            <sz val="11"/>
            <rFont val="Calibri"/>
            <family val="2"/>
            <charset val="238"/>
          </rPr>
          <t>SZV_B:FeladatKategoria</t>
        </r>
      </text>
    </comment>
    <comment ref="D89" authorId="0" shapeId="0">
      <text>
        <r>
          <rPr>
            <sz val="11"/>
            <rFont val="Calibri"/>
            <family val="2"/>
            <charset val="238"/>
          </rPr>
          <t>SZV_B:FeladatMegnevezes</t>
        </r>
      </text>
    </comment>
    <comment ref="E89" authorId="0" shapeId="0">
      <text>
        <r>
          <rPr>
            <sz val="11"/>
            <rFont val="Calibri"/>
            <family val="2"/>
            <charset val="238"/>
          </rPr>
          <t>SZV_B:ElviEngedelySzam</t>
        </r>
      </text>
    </comment>
    <comment ref="F89" authorId="0" shapeId="0">
      <text>
        <r>
          <rPr>
            <sz val="11"/>
            <rFont val="Calibri"/>
            <family val="2"/>
            <charset val="238"/>
          </rPr>
          <t>SZV_B:VKR_Kod</t>
        </r>
      </text>
    </comment>
    <comment ref="G89" authorId="0" shapeId="0">
      <text>
        <r>
          <rPr>
            <sz val="11"/>
            <rFont val="Calibri"/>
            <family val="2"/>
            <charset val="238"/>
          </rPr>
          <t>SZV_B:VKR_Nev</t>
        </r>
      </text>
    </comment>
    <comment ref="H89" authorId="0" shapeId="0">
      <text>
        <r>
          <rPr>
            <sz val="11"/>
            <rFont val="Calibri"/>
            <family val="2"/>
            <charset val="238"/>
          </rPr>
          <t>SZV_B:FeladatAzonosito</t>
        </r>
      </text>
    </comment>
    <comment ref="I89" authorId="0" shapeId="0">
      <text>
        <r>
          <rPr>
            <sz val="11"/>
            <rFont val="Calibri"/>
            <family val="2"/>
            <charset val="238"/>
          </rPr>
          <t>SZV_B:EllatasiTerulet</t>
        </r>
      </text>
    </comment>
    <comment ref="J89" authorId="0" shapeId="0">
      <text>
        <r>
          <rPr>
            <sz val="11"/>
            <rFont val="Calibri"/>
            <family val="2"/>
            <charset val="238"/>
          </rPr>
          <t>SZV_B:EllatasertFelelos</t>
        </r>
      </text>
    </comment>
    <comment ref="K89" authorId="0" shapeId="0">
      <text>
        <r>
          <rPr>
            <sz val="11"/>
            <rFont val="Calibri"/>
            <family val="2"/>
            <charset val="238"/>
          </rPr>
          <t>SZV_B:TervezettNettoKoltseg</t>
        </r>
      </text>
    </comment>
    <comment ref="L89" authorId="0" shapeId="0">
      <text>
        <r>
          <rPr>
            <sz val="11"/>
            <rFont val="Calibri"/>
            <family val="2"/>
            <charset val="238"/>
          </rPr>
          <t>SZV_B:IdotartamKezdes</t>
        </r>
      </text>
    </comment>
    <comment ref="M89" authorId="0" shapeId="0">
      <text>
        <r>
          <rPr>
            <sz val="11"/>
            <rFont val="Calibri"/>
            <family val="2"/>
            <charset val="238"/>
          </rPr>
          <t>SZV_B:IdotartamBefejezes</t>
        </r>
      </text>
    </comment>
    <comment ref="N89" authorId="0" shapeId="0">
      <text>
        <r>
          <rPr>
            <sz val="11"/>
            <rFont val="Calibri"/>
            <family val="2"/>
            <charset val="238"/>
          </rPr>
          <t>SZV_B:NettoKoltsegUtem1</t>
        </r>
      </text>
    </comment>
    <comment ref="O89" authorId="0" shapeId="0">
      <text>
        <r>
          <rPr>
            <sz val="11"/>
            <rFont val="Calibri"/>
            <family val="2"/>
            <charset val="238"/>
          </rPr>
          <t>SZV_B:NettoKoltsegUtem2</t>
        </r>
      </text>
    </comment>
    <comment ref="P89" authorId="0" shapeId="0">
      <text>
        <r>
          <rPr>
            <sz val="11"/>
            <rFont val="Calibri"/>
            <family val="2"/>
            <charset val="238"/>
          </rPr>
          <t>SZV_B:EM_Melleklet2_KTG</t>
        </r>
      </text>
    </comment>
    <comment ref="R89" authorId="0" shapeId="0">
      <text>
        <r>
          <rPr>
            <sz val="11"/>
            <rFont val="Calibri"/>
            <family val="2"/>
            <charset val="238"/>
          </rPr>
          <t>SZV_B:HDUtem1</t>
        </r>
      </text>
    </comment>
    <comment ref="S89" authorId="0" shapeId="0">
      <text>
        <r>
          <rPr>
            <sz val="11"/>
            <rFont val="Calibri"/>
            <family val="2"/>
            <charset val="238"/>
          </rPr>
          <t>SZV_B:ECSUtem1</t>
        </r>
      </text>
    </comment>
    <comment ref="T89" authorId="0" shapeId="0">
      <text>
        <r>
          <rPr>
            <sz val="11"/>
            <rFont val="Calibri"/>
            <family val="2"/>
            <charset val="238"/>
          </rPr>
          <t>SZV_B:KFHUtem1</t>
        </r>
      </text>
    </comment>
    <comment ref="U89" authorId="0" shapeId="0">
      <text>
        <r>
          <rPr>
            <sz val="11"/>
            <rFont val="Calibri"/>
            <family val="2"/>
            <charset val="238"/>
          </rPr>
          <t>SZV_B:Egyeb_SajatUtem1</t>
        </r>
      </text>
    </comment>
    <comment ref="V89" authorId="0" shapeId="0">
      <text>
        <r>
          <rPr>
            <sz val="11"/>
            <rFont val="Calibri"/>
            <family val="2"/>
            <charset val="238"/>
          </rPr>
          <t>SZV_B:DijUtem1</t>
        </r>
      </text>
    </comment>
    <comment ref="W89" authorId="0" shapeId="0">
      <text>
        <r>
          <rPr>
            <sz val="11"/>
            <rFont val="Calibri"/>
            <family val="2"/>
            <charset val="238"/>
          </rPr>
          <t>SZV_B:EM_Melleklet1_Utem1</t>
        </r>
      </text>
    </comment>
    <comment ref="X89" authorId="0" shapeId="0">
      <text>
        <r>
          <rPr>
            <sz val="11"/>
            <rFont val="Calibri"/>
            <family val="2"/>
            <charset val="238"/>
          </rPr>
          <t>SZV_B:EgyebAllamiUtem1</t>
        </r>
      </text>
    </comment>
    <comment ref="Y89" authorId="0" shapeId="0">
      <text>
        <r>
          <rPr>
            <sz val="11"/>
            <rFont val="Calibri"/>
            <family val="2"/>
            <charset val="238"/>
          </rPr>
          <t>SZV_B:OnkormanyzatiUtem1</t>
        </r>
      </text>
    </comment>
    <comment ref="Z89" authorId="0" shapeId="0">
      <text>
        <r>
          <rPr>
            <sz val="11"/>
            <rFont val="Calibri"/>
            <family val="2"/>
            <charset val="238"/>
          </rPr>
          <t>SZV_B:EUUtem1</t>
        </r>
      </text>
    </comment>
    <comment ref="AA89" authorId="0" shapeId="0">
      <text>
        <r>
          <rPr>
            <sz val="11"/>
            <rFont val="Calibri"/>
            <family val="2"/>
            <charset val="238"/>
          </rPr>
          <t>SZV_B:EgyebUtem1</t>
        </r>
      </text>
    </comment>
    <comment ref="AB89" authorId="0" shapeId="0">
      <text>
        <r>
          <rPr>
            <sz val="11"/>
            <rFont val="Calibri"/>
            <family val="2"/>
            <charset val="238"/>
          </rPr>
          <t>SZV_B:HitelKotvenyUtem1</t>
        </r>
      </text>
    </comment>
    <comment ref="AC89" authorId="0" shapeId="0">
      <text>
        <r>
          <rPr>
            <sz val="11"/>
            <rFont val="Calibri"/>
            <family val="2"/>
            <charset val="238"/>
          </rPr>
          <t>SZV_B:OsszesenUtem1</t>
        </r>
      </text>
    </comment>
    <comment ref="AF89" authorId="0" shapeId="0">
      <text>
        <r>
          <rPr>
            <sz val="11"/>
            <rFont val="Calibri"/>
            <family val="2"/>
            <charset val="238"/>
          </rPr>
          <t>SZV_B:HDUtem2</t>
        </r>
      </text>
    </comment>
    <comment ref="AG89" authorId="0" shapeId="0">
      <text>
        <r>
          <rPr>
            <sz val="11"/>
            <rFont val="Calibri"/>
            <family val="2"/>
            <charset val="238"/>
          </rPr>
          <t>SZV_B:ECSUtem2</t>
        </r>
      </text>
    </comment>
    <comment ref="AH89" authorId="0" shapeId="0">
      <text>
        <r>
          <rPr>
            <sz val="11"/>
            <rFont val="Calibri"/>
            <family val="2"/>
            <charset val="238"/>
          </rPr>
          <t>SZV_B:KFHUtem2</t>
        </r>
      </text>
    </comment>
    <comment ref="AI89" authorId="0" shapeId="0">
      <text>
        <r>
          <rPr>
            <sz val="11"/>
            <rFont val="Calibri"/>
            <family val="2"/>
            <charset val="238"/>
          </rPr>
          <t>SZV_B:Egyeb_SajatUtem2</t>
        </r>
      </text>
    </comment>
    <comment ref="AJ89" authorId="0" shapeId="0">
      <text>
        <r>
          <rPr>
            <sz val="11"/>
            <rFont val="Calibri"/>
            <family val="2"/>
            <charset val="238"/>
          </rPr>
          <t>SZV_B:DijUtem2</t>
        </r>
      </text>
    </comment>
    <comment ref="AK89" authorId="0" shapeId="0">
      <text>
        <r>
          <rPr>
            <sz val="11"/>
            <rFont val="Calibri"/>
            <family val="2"/>
            <charset val="238"/>
          </rPr>
          <t>SZV_B:EM_Melleklet1_Utem2</t>
        </r>
      </text>
    </comment>
    <comment ref="AL89" authorId="0" shapeId="0">
      <text>
        <r>
          <rPr>
            <sz val="11"/>
            <rFont val="Calibri"/>
            <family val="2"/>
            <charset val="238"/>
          </rPr>
          <t>SZV_B:EgyebAllamiUtem2</t>
        </r>
      </text>
    </comment>
    <comment ref="AM89" authorId="0" shapeId="0">
      <text>
        <r>
          <rPr>
            <sz val="11"/>
            <rFont val="Calibri"/>
            <family val="2"/>
            <charset val="238"/>
          </rPr>
          <t>SZV_B:OnkormanyzatiUtem2</t>
        </r>
      </text>
    </comment>
    <comment ref="AN89" authorId="0" shapeId="0">
      <text>
        <r>
          <rPr>
            <sz val="11"/>
            <rFont val="Calibri"/>
            <family val="2"/>
            <charset val="238"/>
          </rPr>
          <t>SZV_B:EUUtem2</t>
        </r>
      </text>
    </comment>
    <comment ref="AO89" authorId="0" shapeId="0">
      <text>
        <r>
          <rPr>
            <sz val="11"/>
            <rFont val="Calibri"/>
            <family val="2"/>
            <charset val="238"/>
          </rPr>
          <t>SZV_B:EgyebUtem2</t>
        </r>
      </text>
    </comment>
    <comment ref="AP89" authorId="0" shapeId="0">
      <text>
        <r>
          <rPr>
            <sz val="11"/>
            <rFont val="Calibri"/>
            <family val="2"/>
            <charset val="238"/>
          </rPr>
          <t>SZV_B:HitelKotvenyUtem2</t>
        </r>
      </text>
    </comment>
    <comment ref="AQ89" authorId="0" shapeId="0">
      <text>
        <r>
          <rPr>
            <sz val="11"/>
            <rFont val="Calibri"/>
            <family val="2"/>
            <charset val="238"/>
          </rPr>
          <t>SZV_B:OsszesenUtem2</t>
        </r>
      </text>
    </comment>
    <comment ref="AR89" authorId="0" shapeId="0">
      <text>
        <r>
          <rPr>
            <sz val="11"/>
            <rFont val="Calibri"/>
            <family val="2"/>
            <charset val="238"/>
          </rPr>
          <t>SZV_B:ForrashianyUtem2</t>
        </r>
      </text>
    </comment>
    <comment ref="AU89" authorId="0" shapeId="0">
      <text>
        <r>
          <rPr>
            <sz val="11"/>
            <rFont val="Calibri"/>
            <family val="2"/>
            <charset val="238"/>
          </rPr>
          <t>SZV_B:Indokolas</t>
        </r>
      </text>
    </comment>
    <comment ref="AV89" authorId="0" shapeId="0">
      <text>
        <r>
          <rPr>
            <sz val="11"/>
            <rFont val="Calibri"/>
            <family val="2"/>
            <charset val="238"/>
          </rPr>
          <t>SZV_B:Megjegyzes</t>
        </r>
      </text>
    </comment>
    <comment ref="AW89" authorId="0" shapeId="0">
      <text>
        <r>
          <rPr>
            <sz val="11"/>
            <rFont val="Calibri"/>
            <family val="2"/>
            <charset val="238"/>
          </rPr>
          <t>SZV_B:FeladatSorszam</t>
        </r>
      </text>
    </comment>
    <comment ref="AY89" authorId="0" shapeId="0">
      <text>
        <r>
          <rPr>
            <sz val="11"/>
            <rFont val="Calibri"/>
            <family val="2"/>
            <charset val="238"/>
          </rPr>
          <t>SZV_B:ISA</t>
        </r>
      </text>
    </comment>
    <comment ref="B90" authorId="0" shapeId="0">
      <text>
        <r>
          <rPr>
            <sz val="11"/>
            <rFont val="Calibri"/>
            <family val="2"/>
            <charset val="238"/>
          </rPr>
          <t>SZV_B:FontossagiSorrent</t>
        </r>
      </text>
    </comment>
    <comment ref="C90" authorId="0" shapeId="0">
      <text>
        <r>
          <rPr>
            <sz val="11"/>
            <rFont val="Calibri"/>
            <family val="2"/>
            <charset val="238"/>
          </rPr>
          <t>SZV_B:FeladatKategoria</t>
        </r>
      </text>
    </comment>
    <comment ref="D90" authorId="0" shapeId="0">
      <text>
        <r>
          <rPr>
            <sz val="11"/>
            <rFont val="Calibri"/>
            <family val="2"/>
            <charset val="238"/>
          </rPr>
          <t>SZV_B:FeladatMegnevezes</t>
        </r>
      </text>
    </comment>
    <comment ref="E90" authorId="0" shapeId="0">
      <text>
        <r>
          <rPr>
            <sz val="11"/>
            <rFont val="Calibri"/>
            <family val="2"/>
            <charset val="238"/>
          </rPr>
          <t>SZV_B:ElviEngedelySzam</t>
        </r>
      </text>
    </comment>
    <comment ref="F90" authorId="0" shapeId="0">
      <text>
        <r>
          <rPr>
            <sz val="11"/>
            <rFont val="Calibri"/>
            <family val="2"/>
            <charset val="238"/>
          </rPr>
          <t>SZV_B:VKR_Kod</t>
        </r>
      </text>
    </comment>
    <comment ref="G90" authorId="0" shapeId="0">
      <text>
        <r>
          <rPr>
            <sz val="11"/>
            <rFont val="Calibri"/>
            <family val="2"/>
            <charset val="238"/>
          </rPr>
          <t>SZV_B:VKR_Nev</t>
        </r>
      </text>
    </comment>
    <comment ref="H90" authorId="0" shapeId="0">
      <text>
        <r>
          <rPr>
            <sz val="11"/>
            <rFont val="Calibri"/>
            <family val="2"/>
            <charset val="238"/>
          </rPr>
          <t>SZV_B:FeladatAzonosito</t>
        </r>
      </text>
    </comment>
    <comment ref="I90" authorId="0" shapeId="0">
      <text>
        <r>
          <rPr>
            <sz val="11"/>
            <rFont val="Calibri"/>
            <family val="2"/>
            <charset val="238"/>
          </rPr>
          <t>SZV_B:EllatasiTerulet</t>
        </r>
      </text>
    </comment>
    <comment ref="J90" authorId="0" shapeId="0">
      <text>
        <r>
          <rPr>
            <sz val="11"/>
            <rFont val="Calibri"/>
            <family val="2"/>
            <charset val="238"/>
          </rPr>
          <t>SZV_B:EllatasertFelelos</t>
        </r>
      </text>
    </comment>
    <comment ref="K90" authorId="0" shapeId="0">
      <text>
        <r>
          <rPr>
            <sz val="11"/>
            <rFont val="Calibri"/>
            <family val="2"/>
            <charset val="238"/>
          </rPr>
          <t>SZV_B:TervezettNettoKoltseg</t>
        </r>
      </text>
    </comment>
    <comment ref="L90" authorId="0" shapeId="0">
      <text>
        <r>
          <rPr>
            <sz val="11"/>
            <rFont val="Calibri"/>
            <family val="2"/>
            <charset val="238"/>
          </rPr>
          <t>SZV_B:IdotartamKezdes</t>
        </r>
      </text>
    </comment>
    <comment ref="M90" authorId="0" shapeId="0">
      <text>
        <r>
          <rPr>
            <sz val="11"/>
            <rFont val="Calibri"/>
            <family val="2"/>
            <charset val="238"/>
          </rPr>
          <t>SZV_B:IdotartamBefejezes</t>
        </r>
      </text>
    </comment>
    <comment ref="N90" authorId="0" shapeId="0">
      <text>
        <r>
          <rPr>
            <sz val="11"/>
            <rFont val="Calibri"/>
            <family val="2"/>
            <charset val="238"/>
          </rPr>
          <t>SZV_B:NettoKoltsegUtem1</t>
        </r>
      </text>
    </comment>
    <comment ref="O90" authorId="0" shapeId="0">
      <text>
        <r>
          <rPr>
            <sz val="11"/>
            <rFont val="Calibri"/>
            <family val="2"/>
            <charset val="238"/>
          </rPr>
          <t>SZV_B:NettoKoltsegUtem2</t>
        </r>
      </text>
    </comment>
    <comment ref="P90" authorId="0" shapeId="0">
      <text>
        <r>
          <rPr>
            <sz val="11"/>
            <rFont val="Calibri"/>
            <family val="2"/>
            <charset val="238"/>
          </rPr>
          <t>SZV_B:EM_Melleklet2_KTG</t>
        </r>
      </text>
    </comment>
    <comment ref="R90" authorId="0" shapeId="0">
      <text>
        <r>
          <rPr>
            <sz val="11"/>
            <rFont val="Calibri"/>
            <family val="2"/>
            <charset val="238"/>
          </rPr>
          <t>SZV_B:HDUtem1</t>
        </r>
      </text>
    </comment>
    <comment ref="S90" authorId="0" shapeId="0">
      <text>
        <r>
          <rPr>
            <sz val="11"/>
            <rFont val="Calibri"/>
            <family val="2"/>
            <charset val="238"/>
          </rPr>
          <t>SZV_B:ECSUtem1</t>
        </r>
      </text>
    </comment>
    <comment ref="T90" authorId="0" shapeId="0">
      <text>
        <r>
          <rPr>
            <sz val="11"/>
            <rFont val="Calibri"/>
            <family val="2"/>
            <charset val="238"/>
          </rPr>
          <t>SZV_B:KFHUtem1</t>
        </r>
      </text>
    </comment>
    <comment ref="U90" authorId="0" shapeId="0">
      <text>
        <r>
          <rPr>
            <sz val="11"/>
            <rFont val="Calibri"/>
            <family val="2"/>
            <charset val="238"/>
          </rPr>
          <t>SZV_B:Egyeb_SajatUtem1</t>
        </r>
      </text>
    </comment>
    <comment ref="V90" authorId="0" shapeId="0">
      <text>
        <r>
          <rPr>
            <sz val="11"/>
            <rFont val="Calibri"/>
            <family val="2"/>
            <charset val="238"/>
          </rPr>
          <t>SZV_B:DijUtem1</t>
        </r>
      </text>
    </comment>
    <comment ref="W90" authorId="0" shapeId="0">
      <text>
        <r>
          <rPr>
            <sz val="11"/>
            <rFont val="Calibri"/>
            <family val="2"/>
            <charset val="238"/>
          </rPr>
          <t>SZV_B:EM_Melleklet1_Utem1</t>
        </r>
      </text>
    </comment>
    <comment ref="X90" authorId="0" shapeId="0">
      <text>
        <r>
          <rPr>
            <sz val="11"/>
            <rFont val="Calibri"/>
            <family val="2"/>
            <charset val="238"/>
          </rPr>
          <t>SZV_B:EgyebAllamiUtem1</t>
        </r>
      </text>
    </comment>
    <comment ref="Y90" authorId="0" shapeId="0">
      <text>
        <r>
          <rPr>
            <sz val="11"/>
            <rFont val="Calibri"/>
            <family val="2"/>
            <charset val="238"/>
          </rPr>
          <t>SZV_B:OnkormanyzatiUtem1</t>
        </r>
      </text>
    </comment>
    <comment ref="Z90" authorId="0" shapeId="0">
      <text>
        <r>
          <rPr>
            <sz val="11"/>
            <rFont val="Calibri"/>
            <family val="2"/>
            <charset val="238"/>
          </rPr>
          <t>SZV_B:EUUtem1</t>
        </r>
      </text>
    </comment>
    <comment ref="AA90" authorId="0" shapeId="0">
      <text>
        <r>
          <rPr>
            <sz val="11"/>
            <rFont val="Calibri"/>
            <family val="2"/>
            <charset val="238"/>
          </rPr>
          <t>SZV_B:EgyebUtem1</t>
        </r>
      </text>
    </comment>
    <comment ref="AB90" authorId="0" shapeId="0">
      <text>
        <r>
          <rPr>
            <sz val="11"/>
            <rFont val="Calibri"/>
            <family val="2"/>
            <charset val="238"/>
          </rPr>
          <t>SZV_B:HitelKotvenyUtem1</t>
        </r>
      </text>
    </comment>
    <comment ref="AC90" authorId="0" shapeId="0">
      <text>
        <r>
          <rPr>
            <sz val="11"/>
            <rFont val="Calibri"/>
            <family val="2"/>
            <charset val="238"/>
          </rPr>
          <t>SZV_B:OsszesenUtem1</t>
        </r>
      </text>
    </comment>
    <comment ref="AF90" authorId="0" shapeId="0">
      <text>
        <r>
          <rPr>
            <sz val="11"/>
            <rFont val="Calibri"/>
            <family val="2"/>
            <charset val="238"/>
          </rPr>
          <t>SZV_B:HDUtem2</t>
        </r>
      </text>
    </comment>
    <comment ref="AG90" authorId="0" shapeId="0">
      <text>
        <r>
          <rPr>
            <sz val="11"/>
            <rFont val="Calibri"/>
            <family val="2"/>
            <charset val="238"/>
          </rPr>
          <t>SZV_B:ECSUtem2</t>
        </r>
      </text>
    </comment>
    <comment ref="AH90" authorId="0" shapeId="0">
      <text>
        <r>
          <rPr>
            <sz val="11"/>
            <rFont val="Calibri"/>
            <family val="2"/>
            <charset val="238"/>
          </rPr>
          <t>SZV_B:KFHUtem2</t>
        </r>
      </text>
    </comment>
    <comment ref="AI90" authorId="0" shapeId="0">
      <text>
        <r>
          <rPr>
            <sz val="11"/>
            <rFont val="Calibri"/>
            <family val="2"/>
            <charset val="238"/>
          </rPr>
          <t>SZV_B:Egyeb_SajatUtem2</t>
        </r>
      </text>
    </comment>
    <comment ref="AJ90" authorId="0" shapeId="0">
      <text>
        <r>
          <rPr>
            <sz val="11"/>
            <rFont val="Calibri"/>
            <family val="2"/>
            <charset val="238"/>
          </rPr>
          <t>SZV_B:DijUtem2</t>
        </r>
      </text>
    </comment>
    <comment ref="AK90" authorId="0" shapeId="0">
      <text>
        <r>
          <rPr>
            <sz val="11"/>
            <rFont val="Calibri"/>
            <family val="2"/>
            <charset val="238"/>
          </rPr>
          <t>SZV_B:EM_Melleklet1_Utem2</t>
        </r>
      </text>
    </comment>
    <comment ref="AL90" authorId="0" shapeId="0">
      <text>
        <r>
          <rPr>
            <sz val="11"/>
            <rFont val="Calibri"/>
            <family val="2"/>
            <charset val="238"/>
          </rPr>
          <t>SZV_B:EgyebAllamiUtem2</t>
        </r>
      </text>
    </comment>
    <comment ref="AM90" authorId="0" shapeId="0">
      <text>
        <r>
          <rPr>
            <sz val="11"/>
            <rFont val="Calibri"/>
            <family val="2"/>
            <charset val="238"/>
          </rPr>
          <t>SZV_B:OnkormanyzatiUtem2</t>
        </r>
      </text>
    </comment>
    <comment ref="AN90" authorId="0" shapeId="0">
      <text>
        <r>
          <rPr>
            <sz val="11"/>
            <rFont val="Calibri"/>
            <family val="2"/>
            <charset val="238"/>
          </rPr>
          <t>SZV_B:EUUtem2</t>
        </r>
      </text>
    </comment>
    <comment ref="AO90" authorId="0" shapeId="0">
      <text>
        <r>
          <rPr>
            <sz val="11"/>
            <rFont val="Calibri"/>
            <family val="2"/>
            <charset val="238"/>
          </rPr>
          <t>SZV_B:EgyebUtem2</t>
        </r>
      </text>
    </comment>
    <comment ref="AP90" authorId="0" shapeId="0">
      <text>
        <r>
          <rPr>
            <sz val="11"/>
            <rFont val="Calibri"/>
            <family val="2"/>
            <charset val="238"/>
          </rPr>
          <t>SZV_B:HitelKotvenyUtem2</t>
        </r>
      </text>
    </comment>
    <comment ref="AQ90" authorId="0" shapeId="0">
      <text>
        <r>
          <rPr>
            <sz val="11"/>
            <rFont val="Calibri"/>
            <family val="2"/>
            <charset val="238"/>
          </rPr>
          <t>SZV_B:OsszesenUtem2</t>
        </r>
      </text>
    </comment>
    <comment ref="AR90" authorId="0" shapeId="0">
      <text>
        <r>
          <rPr>
            <sz val="11"/>
            <rFont val="Calibri"/>
            <family val="2"/>
            <charset val="238"/>
          </rPr>
          <t>SZV_B:ForrashianyUtem2</t>
        </r>
      </text>
    </comment>
    <comment ref="AU90" authorId="0" shapeId="0">
      <text>
        <r>
          <rPr>
            <sz val="11"/>
            <rFont val="Calibri"/>
            <family val="2"/>
            <charset val="238"/>
          </rPr>
          <t>SZV_B:Indokolas</t>
        </r>
      </text>
    </comment>
    <comment ref="AV90" authorId="0" shapeId="0">
      <text>
        <r>
          <rPr>
            <sz val="11"/>
            <rFont val="Calibri"/>
            <family val="2"/>
            <charset val="238"/>
          </rPr>
          <t>SZV_B:Megjegyzes</t>
        </r>
      </text>
    </comment>
    <comment ref="AW90" authorId="0" shapeId="0">
      <text>
        <r>
          <rPr>
            <sz val="11"/>
            <rFont val="Calibri"/>
            <family val="2"/>
            <charset val="238"/>
          </rPr>
          <t>SZV_B:FeladatSorszam</t>
        </r>
      </text>
    </comment>
    <comment ref="AY90" authorId="0" shapeId="0">
      <text>
        <r>
          <rPr>
            <sz val="11"/>
            <rFont val="Calibri"/>
            <family val="2"/>
            <charset val="238"/>
          </rPr>
          <t>SZV_B:ISA</t>
        </r>
      </text>
    </comment>
    <comment ref="B91" authorId="0" shapeId="0">
      <text>
        <r>
          <rPr>
            <sz val="11"/>
            <rFont val="Calibri"/>
            <family val="2"/>
            <charset val="238"/>
          </rPr>
          <t>SZV_B:FontossagiSorrent</t>
        </r>
      </text>
    </comment>
    <comment ref="C91" authorId="0" shapeId="0">
      <text>
        <r>
          <rPr>
            <sz val="11"/>
            <rFont val="Calibri"/>
            <family val="2"/>
            <charset val="238"/>
          </rPr>
          <t>SZV_B:FeladatKategoria</t>
        </r>
      </text>
    </comment>
    <comment ref="D91" authorId="0" shapeId="0">
      <text>
        <r>
          <rPr>
            <sz val="11"/>
            <rFont val="Calibri"/>
            <family val="2"/>
            <charset val="238"/>
          </rPr>
          <t>SZV_B:FeladatMegnevezes</t>
        </r>
      </text>
    </comment>
    <comment ref="E91" authorId="0" shapeId="0">
      <text>
        <r>
          <rPr>
            <sz val="11"/>
            <rFont val="Calibri"/>
            <family val="2"/>
            <charset val="238"/>
          </rPr>
          <t>SZV_B:ElviEngedelySzam</t>
        </r>
      </text>
    </comment>
    <comment ref="F91" authorId="0" shapeId="0">
      <text>
        <r>
          <rPr>
            <sz val="11"/>
            <rFont val="Calibri"/>
            <family val="2"/>
            <charset val="238"/>
          </rPr>
          <t>SZV_B:VKR_Kod</t>
        </r>
      </text>
    </comment>
    <comment ref="G91" authorId="0" shapeId="0">
      <text>
        <r>
          <rPr>
            <sz val="11"/>
            <rFont val="Calibri"/>
            <family val="2"/>
            <charset val="238"/>
          </rPr>
          <t>SZV_B:VKR_Nev</t>
        </r>
      </text>
    </comment>
    <comment ref="H91" authorId="0" shapeId="0">
      <text>
        <r>
          <rPr>
            <sz val="11"/>
            <rFont val="Calibri"/>
            <family val="2"/>
            <charset val="238"/>
          </rPr>
          <t>SZV_B:FeladatAzonosito</t>
        </r>
      </text>
    </comment>
    <comment ref="I91" authorId="0" shapeId="0">
      <text>
        <r>
          <rPr>
            <sz val="11"/>
            <rFont val="Calibri"/>
            <family val="2"/>
            <charset val="238"/>
          </rPr>
          <t>SZV_B:EllatasiTerulet</t>
        </r>
      </text>
    </comment>
    <comment ref="J91" authorId="0" shapeId="0">
      <text>
        <r>
          <rPr>
            <sz val="11"/>
            <rFont val="Calibri"/>
            <family val="2"/>
            <charset val="238"/>
          </rPr>
          <t>SZV_B:EllatasertFelelos</t>
        </r>
      </text>
    </comment>
    <comment ref="K91" authorId="0" shapeId="0">
      <text>
        <r>
          <rPr>
            <sz val="11"/>
            <rFont val="Calibri"/>
            <family val="2"/>
            <charset val="238"/>
          </rPr>
          <t>SZV_B:TervezettNettoKoltseg</t>
        </r>
      </text>
    </comment>
    <comment ref="L91" authorId="0" shapeId="0">
      <text>
        <r>
          <rPr>
            <sz val="11"/>
            <rFont val="Calibri"/>
            <family val="2"/>
            <charset val="238"/>
          </rPr>
          <t>SZV_B:IdotartamKezdes</t>
        </r>
      </text>
    </comment>
    <comment ref="M91" authorId="0" shapeId="0">
      <text>
        <r>
          <rPr>
            <sz val="11"/>
            <rFont val="Calibri"/>
            <family val="2"/>
            <charset val="238"/>
          </rPr>
          <t>SZV_B:IdotartamBefejezes</t>
        </r>
      </text>
    </comment>
    <comment ref="N91" authorId="0" shapeId="0">
      <text>
        <r>
          <rPr>
            <sz val="11"/>
            <rFont val="Calibri"/>
            <family val="2"/>
            <charset val="238"/>
          </rPr>
          <t>SZV_B:NettoKoltsegUtem1</t>
        </r>
      </text>
    </comment>
    <comment ref="O91" authorId="0" shapeId="0">
      <text>
        <r>
          <rPr>
            <sz val="11"/>
            <rFont val="Calibri"/>
            <family val="2"/>
            <charset val="238"/>
          </rPr>
          <t>SZV_B:NettoKoltsegUtem2</t>
        </r>
      </text>
    </comment>
    <comment ref="P91" authorId="0" shapeId="0">
      <text>
        <r>
          <rPr>
            <sz val="11"/>
            <rFont val="Calibri"/>
            <family val="2"/>
            <charset val="238"/>
          </rPr>
          <t>SZV_B:EM_Melleklet2_KTG</t>
        </r>
      </text>
    </comment>
    <comment ref="R91" authorId="0" shapeId="0">
      <text>
        <r>
          <rPr>
            <sz val="11"/>
            <rFont val="Calibri"/>
            <family val="2"/>
            <charset val="238"/>
          </rPr>
          <t>SZV_B:HDUtem1</t>
        </r>
      </text>
    </comment>
    <comment ref="S91" authorId="0" shapeId="0">
      <text>
        <r>
          <rPr>
            <sz val="11"/>
            <rFont val="Calibri"/>
            <family val="2"/>
            <charset val="238"/>
          </rPr>
          <t>SZV_B:ECSUtem1</t>
        </r>
      </text>
    </comment>
    <comment ref="T91" authorId="0" shapeId="0">
      <text>
        <r>
          <rPr>
            <sz val="11"/>
            <rFont val="Calibri"/>
            <family val="2"/>
            <charset val="238"/>
          </rPr>
          <t>SZV_B:KFHUtem1</t>
        </r>
      </text>
    </comment>
    <comment ref="U91" authorId="0" shapeId="0">
      <text>
        <r>
          <rPr>
            <sz val="11"/>
            <rFont val="Calibri"/>
            <family val="2"/>
            <charset val="238"/>
          </rPr>
          <t>SZV_B:Egyeb_SajatUtem1</t>
        </r>
      </text>
    </comment>
    <comment ref="V91" authorId="0" shapeId="0">
      <text>
        <r>
          <rPr>
            <sz val="11"/>
            <rFont val="Calibri"/>
            <family val="2"/>
            <charset val="238"/>
          </rPr>
          <t>SZV_B:DijUtem1</t>
        </r>
      </text>
    </comment>
    <comment ref="W91" authorId="0" shapeId="0">
      <text>
        <r>
          <rPr>
            <sz val="11"/>
            <rFont val="Calibri"/>
            <family val="2"/>
            <charset val="238"/>
          </rPr>
          <t>SZV_B:EM_Melleklet1_Utem1</t>
        </r>
      </text>
    </comment>
    <comment ref="X91" authorId="0" shapeId="0">
      <text>
        <r>
          <rPr>
            <sz val="11"/>
            <rFont val="Calibri"/>
            <family val="2"/>
            <charset val="238"/>
          </rPr>
          <t>SZV_B:EgyebAllamiUtem1</t>
        </r>
      </text>
    </comment>
    <comment ref="Y91" authorId="0" shapeId="0">
      <text>
        <r>
          <rPr>
            <sz val="11"/>
            <rFont val="Calibri"/>
            <family val="2"/>
            <charset val="238"/>
          </rPr>
          <t>SZV_B:OnkormanyzatiUtem1</t>
        </r>
      </text>
    </comment>
    <comment ref="Z91" authorId="0" shapeId="0">
      <text>
        <r>
          <rPr>
            <sz val="11"/>
            <rFont val="Calibri"/>
            <family val="2"/>
            <charset val="238"/>
          </rPr>
          <t>SZV_B:EUUtem1</t>
        </r>
      </text>
    </comment>
    <comment ref="AA91" authorId="0" shapeId="0">
      <text>
        <r>
          <rPr>
            <sz val="11"/>
            <rFont val="Calibri"/>
            <family val="2"/>
            <charset val="238"/>
          </rPr>
          <t>SZV_B:EgyebUtem1</t>
        </r>
      </text>
    </comment>
    <comment ref="AB91" authorId="0" shapeId="0">
      <text>
        <r>
          <rPr>
            <sz val="11"/>
            <rFont val="Calibri"/>
            <family val="2"/>
            <charset val="238"/>
          </rPr>
          <t>SZV_B:HitelKotvenyUtem1</t>
        </r>
      </text>
    </comment>
    <comment ref="AC91" authorId="0" shapeId="0">
      <text>
        <r>
          <rPr>
            <sz val="11"/>
            <rFont val="Calibri"/>
            <family val="2"/>
            <charset val="238"/>
          </rPr>
          <t>SZV_B:OsszesenUtem1</t>
        </r>
      </text>
    </comment>
    <comment ref="AF91" authorId="0" shapeId="0">
      <text>
        <r>
          <rPr>
            <sz val="11"/>
            <rFont val="Calibri"/>
            <family val="2"/>
            <charset val="238"/>
          </rPr>
          <t>SZV_B:HDUtem2</t>
        </r>
      </text>
    </comment>
    <comment ref="AG91" authorId="0" shapeId="0">
      <text>
        <r>
          <rPr>
            <sz val="11"/>
            <rFont val="Calibri"/>
            <family val="2"/>
            <charset val="238"/>
          </rPr>
          <t>SZV_B:ECSUtem2</t>
        </r>
      </text>
    </comment>
    <comment ref="AH91" authorId="0" shapeId="0">
      <text>
        <r>
          <rPr>
            <sz val="11"/>
            <rFont val="Calibri"/>
            <family val="2"/>
            <charset val="238"/>
          </rPr>
          <t>SZV_B:KFHUtem2</t>
        </r>
      </text>
    </comment>
    <comment ref="AI91" authorId="0" shapeId="0">
      <text>
        <r>
          <rPr>
            <sz val="11"/>
            <rFont val="Calibri"/>
            <family val="2"/>
            <charset val="238"/>
          </rPr>
          <t>SZV_B:Egyeb_SajatUtem2</t>
        </r>
      </text>
    </comment>
    <comment ref="AJ91" authorId="0" shapeId="0">
      <text>
        <r>
          <rPr>
            <sz val="11"/>
            <rFont val="Calibri"/>
            <family val="2"/>
            <charset val="238"/>
          </rPr>
          <t>SZV_B:DijUtem2</t>
        </r>
      </text>
    </comment>
    <comment ref="AK91" authorId="0" shapeId="0">
      <text>
        <r>
          <rPr>
            <sz val="11"/>
            <rFont val="Calibri"/>
            <family val="2"/>
            <charset val="238"/>
          </rPr>
          <t>SZV_B:EM_Melleklet1_Utem2</t>
        </r>
      </text>
    </comment>
    <comment ref="AL91" authorId="0" shapeId="0">
      <text>
        <r>
          <rPr>
            <sz val="11"/>
            <rFont val="Calibri"/>
            <family val="2"/>
            <charset val="238"/>
          </rPr>
          <t>SZV_B:EgyebAllamiUtem2</t>
        </r>
      </text>
    </comment>
    <comment ref="AM91" authorId="0" shapeId="0">
      <text>
        <r>
          <rPr>
            <sz val="11"/>
            <rFont val="Calibri"/>
            <family val="2"/>
            <charset val="238"/>
          </rPr>
          <t>SZV_B:OnkormanyzatiUtem2</t>
        </r>
      </text>
    </comment>
    <comment ref="AN91" authorId="0" shapeId="0">
      <text>
        <r>
          <rPr>
            <sz val="11"/>
            <rFont val="Calibri"/>
            <family val="2"/>
            <charset val="238"/>
          </rPr>
          <t>SZV_B:EUUtem2</t>
        </r>
      </text>
    </comment>
    <comment ref="AO91" authorId="0" shapeId="0">
      <text>
        <r>
          <rPr>
            <sz val="11"/>
            <rFont val="Calibri"/>
            <family val="2"/>
            <charset val="238"/>
          </rPr>
          <t>SZV_B:EgyebUtem2</t>
        </r>
      </text>
    </comment>
    <comment ref="AP91" authorId="0" shapeId="0">
      <text>
        <r>
          <rPr>
            <sz val="11"/>
            <rFont val="Calibri"/>
            <family val="2"/>
            <charset val="238"/>
          </rPr>
          <t>SZV_B:HitelKotvenyUtem2</t>
        </r>
      </text>
    </comment>
    <comment ref="AQ91" authorId="0" shapeId="0">
      <text>
        <r>
          <rPr>
            <sz val="11"/>
            <rFont val="Calibri"/>
            <family val="2"/>
            <charset val="238"/>
          </rPr>
          <t>SZV_B:OsszesenUtem2</t>
        </r>
      </text>
    </comment>
    <comment ref="AR91" authorId="0" shapeId="0">
      <text>
        <r>
          <rPr>
            <sz val="11"/>
            <rFont val="Calibri"/>
            <family val="2"/>
            <charset val="238"/>
          </rPr>
          <t>SZV_B:ForrashianyUtem2</t>
        </r>
      </text>
    </comment>
    <comment ref="AU91" authorId="0" shapeId="0">
      <text>
        <r>
          <rPr>
            <sz val="11"/>
            <rFont val="Calibri"/>
            <family val="2"/>
            <charset val="238"/>
          </rPr>
          <t>SZV_B:Indokolas</t>
        </r>
      </text>
    </comment>
    <comment ref="AV91" authorId="0" shapeId="0">
      <text>
        <r>
          <rPr>
            <sz val="11"/>
            <rFont val="Calibri"/>
            <family val="2"/>
            <charset val="238"/>
          </rPr>
          <t>SZV_B:Megjegyzes</t>
        </r>
      </text>
    </comment>
    <comment ref="AW91" authorId="0" shapeId="0">
      <text>
        <r>
          <rPr>
            <sz val="11"/>
            <rFont val="Calibri"/>
            <family val="2"/>
            <charset val="238"/>
          </rPr>
          <t>SZV_B:FeladatSorszam</t>
        </r>
      </text>
    </comment>
    <comment ref="AY91" authorId="0" shapeId="0">
      <text>
        <r>
          <rPr>
            <sz val="11"/>
            <rFont val="Calibri"/>
            <family val="2"/>
            <charset val="238"/>
          </rPr>
          <t>SZV_B:ISA</t>
        </r>
      </text>
    </comment>
    <comment ref="B93" authorId="0" shapeId="0">
      <text>
        <r>
          <rPr>
            <sz val="11"/>
            <rFont val="Calibri"/>
            <family val="2"/>
            <charset val="238"/>
          </rPr>
          <t>SZV_B:FontossagiSorrent</t>
        </r>
      </text>
    </comment>
    <comment ref="C93" authorId="0" shapeId="0">
      <text>
        <r>
          <rPr>
            <sz val="11"/>
            <rFont val="Calibri"/>
            <family val="2"/>
            <charset val="238"/>
          </rPr>
          <t>SZV_B:FeladatKategoria</t>
        </r>
      </text>
    </comment>
    <comment ref="D93" authorId="0" shapeId="0">
      <text>
        <r>
          <rPr>
            <sz val="11"/>
            <rFont val="Calibri"/>
            <family val="2"/>
            <charset val="238"/>
          </rPr>
          <t>SZV_B:FeladatMegnevezes</t>
        </r>
      </text>
    </comment>
    <comment ref="E93" authorId="0" shapeId="0">
      <text>
        <r>
          <rPr>
            <sz val="11"/>
            <rFont val="Calibri"/>
            <family val="2"/>
            <charset val="238"/>
          </rPr>
          <t>SZV_B:ElviEngedelySzam</t>
        </r>
      </text>
    </comment>
    <comment ref="F93" authorId="0" shapeId="0">
      <text>
        <r>
          <rPr>
            <sz val="11"/>
            <rFont val="Calibri"/>
            <family val="2"/>
            <charset val="238"/>
          </rPr>
          <t>SZV_B:VKR_Kod</t>
        </r>
      </text>
    </comment>
    <comment ref="G93" authorId="0" shapeId="0">
      <text>
        <r>
          <rPr>
            <sz val="11"/>
            <rFont val="Calibri"/>
            <family val="2"/>
            <charset val="238"/>
          </rPr>
          <t>SZV_B:VKR_Nev</t>
        </r>
      </text>
    </comment>
    <comment ref="H93" authorId="0" shapeId="0">
      <text>
        <r>
          <rPr>
            <sz val="11"/>
            <rFont val="Calibri"/>
            <family val="2"/>
            <charset val="238"/>
          </rPr>
          <t>SZV_B:FeladatAzonosito</t>
        </r>
      </text>
    </comment>
    <comment ref="I93" authorId="0" shapeId="0">
      <text>
        <r>
          <rPr>
            <sz val="11"/>
            <rFont val="Calibri"/>
            <family val="2"/>
            <charset val="238"/>
          </rPr>
          <t>SZV_B:EllatasiTerulet</t>
        </r>
      </text>
    </comment>
    <comment ref="J93" authorId="0" shapeId="0">
      <text>
        <r>
          <rPr>
            <sz val="11"/>
            <rFont val="Calibri"/>
            <family val="2"/>
            <charset val="238"/>
          </rPr>
          <t>SZV_B:EllatasertFelelos</t>
        </r>
      </text>
    </comment>
    <comment ref="K93" authorId="0" shapeId="0">
      <text>
        <r>
          <rPr>
            <sz val="11"/>
            <rFont val="Calibri"/>
            <family val="2"/>
            <charset val="238"/>
          </rPr>
          <t>SZV_B:TervezettNettoKoltseg</t>
        </r>
      </text>
    </comment>
    <comment ref="L93" authorId="0" shapeId="0">
      <text>
        <r>
          <rPr>
            <sz val="11"/>
            <rFont val="Calibri"/>
            <family val="2"/>
            <charset val="238"/>
          </rPr>
          <t>SZV_B:IdotartamKezdes</t>
        </r>
      </text>
    </comment>
    <comment ref="M93" authorId="0" shapeId="0">
      <text>
        <r>
          <rPr>
            <sz val="11"/>
            <rFont val="Calibri"/>
            <family val="2"/>
            <charset val="238"/>
          </rPr>
          <t>SZV_B:IdotartamBefejezes</t>
        </r>
      </text>
    </comment>
    <comment ref="N93" authorId="0" shapeId="0">
      <text>
        <r>
          <rPr>
            <sz val="11"/>
            <rFont val="Calibri"/>
            <family val="2"/>
            <charset val="238"/>
          </rPr>
          <t>SZV_B:NettoKoltsegUtem1</t>
        </r>
      </text>
    </comment>
    <comment ref="O93" authorId="0" shapeId="0">
      <text>
        <r>
          <rPr>
            <sz val="11"/>
            <rFont val="Calibri"/>
            <family val="2"/>
            <charset val="238"/>
          </rPr>
          <t>SZV_B:NettoKoltsegUtem2</t>
        </r>
      </text>
    </comment>
    <comment ref="P93" authorId="0" shapeId="0">
      <text>
        <r>
          <rPr>
            <sz val="11"/>
            <rFont val="Calibri"/>
            <family val="2"/>
            <charset val="238"/>
          </rPr>
          <t>SZV_B:EM_Melleklet2_KTG</t>
        </r>
      </text>
    </comment>
    <comment ref="R93" authorId="0" shapeId="0">
      <text>
        <r>
          <rPr>
            <sz val="11"/>
            <rFont val="Calibri"/>
            <family val="2"/>
            <charset val="238"/>
          </rPr>
          <t>SZV_B:HDUtem1</t>
        </r>
      </text>
    </comment>
    <comment ref="S93" authorId="0" shapeId="0">
      <text>
        <r>
          <rPr>
            <sz val="11"/>
            <rFont val="Calibri"/>
            <family val="2"/>
            <charset val="238"/>
          </rPr>
          <t>SZV_B:ECSUtem1</t>
        </r>
      </text>
    </comment>
    <comment ref="T93" authorId="0" shapeId="0">
      <text>
        <r>
          <rPr>
            <sz val="11"/>
            <rFont val="Calibri"/>
            <family val="2"/>
            <charset val="238"/>
          </rPr>
          <t>SZV_B:KFHUtem1</t>
        </r>
      </text>
    </comment>
    <comment ref="U93" authorId="0" shapeId="0">
      <text>
        <r>
          <rPr>
            <sz val="11"/>
            <rFont val="Calibri"/>
            <family val="2"/>
            <charset val="238"/>
          </rPr>
          <t>SZV_B:Egyeb_SajatUtem1</t>
        </r>
      </text>
    </comment>
    <comment ref="V93" authorId="0" shapeId="0">
      <text>
        <r>
          <rPr>
            <sz val="11"/>
            <rFont val="Calibri"/>
            <family val="2"/>
            <charset val="238"/>
          </rPr>
          <t>SZV_B:DijUtem1</t>
        </r>
      </text>
    </comment>
    <comment ref="W93" authorId="0" shapeId="0">
      <text>
        <r>
          <rPr>
            <sz val="11"/>
            <rFont val="Calibri"/>
            <family val="2"/>
            <charset val="238"/>
          </rPr>
          <t>SZV_B:EM_Melleklet1_Utem1</t>
        </r>
      </text>
    </comment>
    <comment ref="X93" authorId="0" shapeId="0">
      <text>
        <r>
          <rPr>
            <sz val="11"/>
            <rFont val="Calibri"/>
            <family val="2"/>
            <charset val="238"/>
          </rPr>
          <t>SZV_B:EgyebAllamiUtem1</t>
        </r>
      </text>
    </comment>
    <comment ref="Y93" authorId="0" shapeId="0">
      <text>
        <r>
          <rPr>
            <sz val="11"/>
            <rFont val="Calibri"/>
            <family val="2"/>
            <charset val="238"/>
          </rPr>
          <t>SZV_B:OnkormanyzatiUtem1</t>
        </r>
      </text>
    </comment>
    <comment ref="Z93" authorId="0" shapeId="0">
      <text>
        <r>
          <rPr>
            <sz val="11"/>
            <rFont val="Calibri"/>
            <family val="2"/>
            <charset val="238"/>
          </rPr>
          <t>SZV_B:EUUtem1</t>
        </r>
      </text>
    </comment>
    <comment ref="AA93" authorId="0" shapeId="0">
      <text>
        <r>
          <rPr>
            <sz val="11"/>
            <rFont val="Calibri"/>
            <family val="2"/>
            <charset val="238"/>
          </rPr>
          <t>SZV_B:EgyebUtem1</t>
        </r>
      </text>
    </comment>
    <comment ref="AB93" authorId="0" shapeId="0">
      <text>
        <r>
          <rPr>
            <sz val="11"/>
            <rFont val="Calibri"/>
            <family val="2"/>
            <charset val="238"/>
          </rPr>
          <t>SZV_B:HitelKotvenyUtem1</t>
        </r>
      </text>
    </comment>
    <comment ref="AC93" authorId="0" shapeId="0">
      <text>
        <r>
          <rPr>
            <sz val="11"/>
            <rFont val="Calibri"/>
            <family val="2"/>
            <charset val="238"/>
          </rPr>
          <t>SZV_B:OsszesenUtem1</t>
        </r>
      </text>
    </comment>
    <comment ref="AF93" authorId="0" shapeId="0">
      <text>
        <r>
          <rPr>
            <sz val="11"/>
            <rFont val="Calibri"/>
            <family val="2"/>
            <charset val="238"/>
          </rPr>
          <t>SZV_B:HDUtem2</t>
        </r>
      </text>
    </comment>
    <comment ref="AG93" authorId="0" shapeId="0">
      <text>
        <r>
          <rPr>
            <sz val="11"/>
            <rFont val="Calibri"/>
            <family val="2"/>
            <charset val="238"/>
          </rPr>
          <t>SZV_B:ECSUtem2</t>
        </r>
      </text>
    </comment>
    <comment ref="AH93" authorId="0" shapeId="0">
      <text>
        <r>
          <rPr>
            <sz val="11"/>
            <rFont val="Calibri"/>
            <family val="2"/>
            <charset val="238"/>
          </rPr>
          <t>SZV_B:KFHUtem2</t>
        </r>
      </text>
    </comment>
    <comment ref="AI93" authorId="0" shapeId="0">
      <text>
        <r>
          <rPr>
            <sz val="11"/>
            <rFont val="Calibri"/>
            <family val="2"/>
            <charset val="238"/>
          </rPr>
          <t>SZV_B:Egyeb_SajatUtem2</t>
        </r>
      </text>
    </comment>
    <comment ref="AJ93" authorId="0" shapeId="0">
      <text>
        <r>
          <rPr>
            <sz val="11"/>
            <rFont val="Calibri"/>
            <family val="2"/>
            <charset val="238"/>
          </rPr>
          <t>SZV_B:DijUtem2</t>
        </r>
      </text>
    </comment>
    <comment ref="AK93" authorId="0" shapeId="0">
      <text>
        <r>
          <rPr>
            <sz val="11"/>
            <rFont val="Calibri"/>
            <family val="2"/>
            <charset val="238"/>
          </rPr>
          <t>SZV_B:EM_Melleklet1_Utem2</t>
        </r>
      </text>
    </comment>
    <comment ref="AL93" authorId="0" shapeId="0">
      <text>
        <r>
          <rPr>
            <sz val="11"/>
            <rFont val="Calibri"/>
            <family val="2"/>
            <charset val="238"/>
          </rPr>
          <t>SZV_B:EgyebAllamiUtem2</t>
        </r>
      </text>
    </comment>
    <comment ref="AM93" authorId="0" shapeId="0">
      <text>
        <r>
          <rPr>
            <sz val="11"/>
            <rFont val="Calibri"/>
            <family val="2"/>
            <charset val="238"/>
          </rPr>
          <t>SZV_B:OnkormanyzatiUtem2</t>
        </r>
      </text>
    </comment>
    <comment ref="AN93" authorId="0" shapeId="0">
      <text>
        <r>
          <rPr>
            <sz val="11"/>
            <rFont val="Calibri"/>
            <family val="2"/>
            <charset val="238"/>
          </rPr>
          <t>SZV_B:EUUtem2</t>
        </r>
      </text>
    </comment>
    <comment ref="AO93" authorId="0" shapeId="0">
      <text>
        <r>
          <rPr>
            <sz val="11"/>
            <rFont val="Calibri"/>
            <family val="2"/>
            <charset val="238"/>
          </rPr>
          <t>SZV_B:EgyebUtem2</t>
        </r>
      </text>
    </comment>
    <comment ref="AP93" authorId="0" shapeId="0">
      <text>
        <r>
          <rPr>
            <sz val="11"/>
            <rFont val="Calibri"/>
            <family val="2"/>
            <charset val="238"/>
          </rPr>
          <t>SZV_B:HitelKotvenyUtem2</t>
        </r>
      </text>
    </comment>
    <comment ref="AQ93" authorId="0" shapeId="0">
      <text>
        <r>
          <rPr>
            <sz val="11"/>
            <rFont val="Calibri"/>
            <family val="2"/>
            <charset val="238"/>
          </rPr>
          <t>SZV_B:OsszesenUtem2</t>
        </r>
      </text>
    </comment>
    <comment ref="AR93" authorId="0" shapeId="0">
      <text>
        <r>
          <rPr>
            <sz val="11"/>
            <rFont val="Calibri"/>
            <family val="2"/>
            <charset val="238"/>
          </rPr>
          <t>SZV_B:ForrashianyUtem2</t>
        </r>
      </text>
    </comment>
    <comment ref="AU93" authorId="0" shapeId="0">
      <text>
        <r>
          <rPr>
            <sz val="11"/>
            <rFont val="Calibri"/>
            <family val="2"/>
            <charset val="238"/>
          </rPr>
          <t>SZV_B:Indokolas</t>
        </r>
      </text>
    </comment>
    <comment ref="AV93" authorId="0" shapeId="0">
      <text>
        <r>
          <rPr>
            <sz val="11"/>
            <rFont val="Calibri"/>
            <family val="2"/>
            <charset val="238"/>
          </rPr>
          <t>SZV_B:Megjegyzes</t>
        </r>
      </text>
    </comment>
    <comment ref="AW93" authorId="0" shapeId="0">
      <text>
        <r>
          <rPr>
            <sz val="11"/>
            <rFont val="Calibri"/>
            <family val="2"/>
            <charset val="238"/>
          </rPr>
          <t>SZV_B:FeladatSorszam</t>
        </r>
      </text>
    </comment>
    <comment ref="AY93" authorId="0" shapeId="0">
      <text>
        <r>
          <rPr>
            <sz val="11"/>
            <rFont val="Calibri"/>
            <family val="2"/>
            <charset val="238"/>
          </rPr>
          <t>SZV_B:ISA</t>
        </r>
      </text>
    </comment>
    <comment ref="B94" authorId="0" shapeId="0">
      <text>
        <r>
          <rPr>
            <sz val="11"/>
            <rFont val="Calibri"/>
            <family val="2"/>
            <charset val="238"/>
          </rPr>
          <t>SZV_B:FontossagiSorrent</t>
        </r>
      </text>
    </comment>
    <comment ref="C94" authorId="0" shapeId="0">
      <text>
        <r>
          <rPr>
            <sz val="11"/>
            <rFont val="Calibri"/>
            <family val="2"/>
            <charset val="238"/>
          </rPr>
          <t>SZV_B:FeladatKategoria</t>
        </r>
      </text>
    </comment>
    <comment ref="D94" authorId="0" shapeId="0">
      <text>
        <r>
          <rPr>
            <sz val="11"/>
            <rFont val="Calibri"/>
            <family val="2"/>
            <charset val="238"/>
          </rPr>
          <t>SZV_B:FeladatMegnevezes</t>
        </r>
      </text>
    </comment>
    <comment ref="E94" authorId="0" shapeId="0">
      <text>
        <r>
          <rPr>
            <sz val="11"/>
            <rFont val="Calibri"/>
            <family val="2"/>
            <charset val="238"/>
          </rPr>
          <t>SZV_B:ElviEngedelySzam</t>
        </r>
      </text>
    </comment>
    <comment ref="F94" authorId="0" shapeId="0">
      <text>
        <r>
          <rPr>
            <sz val="11"/>
            <rFont val="Calibri"/>
            <family val="2"/>
            <charset val="238"/>
          </rPr>
          <t>SZV_B:VKR_Kod</t>
        </r>
      </text>
    </comment>
    <comment ref="G94" authorId="0" shapeId="0">
      <text>
        <r>
          <rPr>
            <sz val="11"/>
            <rFont val="Calibri"/>
            <family val="2"/>
            <charset val="238"/>
          </rPr>
          <t>SZV_B:VKR_Nev</t>
        </r>
      </text>
    </comment>
    <comment ref="H94" authorId="0" shapeId="0">
      <text>
        <r>
          <rPr>
            <sz val="11"/>
            <rFont val="Calibri"/>
            <family val="2"/>
            <charset val="238"/>
          </rPr>
          <t>SZV_B:FeladatAzonosito</t>
        </r>
      </text>
    </comment>
    <comment ref="I94" authorId="0" shapeId="0">
      <text>
        <r>
          <rPr>
            <sz val="11"/>
            <rFont val="Calibri"/>
            <family val="2"/>
            <charset val="238"/>
          </rPr>
          <t>SZV_B:EllatasiTerulet</t>
        </r>
      </text>
    </comment>
    <comment ref="J94" authorId="0" shapeId="0">
      <text>
        <r>
          <rPr>
            <sz val="11"/>
            <rFont val="Calibri"/>
            <family val="2"/>
            <charset val="238"/>
          </rPr>
          <t>SZV_B:EllatasertFelelos</t>
        </r>
      </text>
    </comment>
    <comment ref="K94" authorId="0" shapeId="0">
      <text>
        <r>
          <rPr>
            <sz val="11"/>
            <rFont val="Calibri"/>
            <family val="2"/>
            <charset val="238"/>
          </rPr>
          <t>SZV_B:TervezettNettoKoltseg</t>
        </r>
      </text>
    </comment>
    <comment ref="L94" authorId="0" shapeId="0">
      <text>
        <r>
          <rPr>
            <sz val="11"/>
            <rFont val="Calibri"/>
            <family val="2"/>
            <charset val="238"/>
          </rPr>
          <t>SZV_B:IdotartamKezdes</t>
        </r>
      </text>
    </comment>
    <comment ref="M94" authorId="0" shapeId="0">
      <text>
        <r>
          <rPr>
            <sz val="11"/>
            <rFont val="Calibri"/>
            <family val="2"/>
            <charset val="238"/>
          </rPr>
          <t>SZV_B:IdotartamBefejezes</t>
        </r>
      </text>
    </comment>
    <comment ref="N94" authorId="0" shapeId="0">
      <text>
        <r>
          <rPr>
            <sz val="11"/>
            <rFont val="Calibri"/>
            <family val="2"/>
            <charset val="238"/>
          </rPr>
          <t>SZV_B:NettoKoltsegUtem1</t>
        </r>
      </text>
    </comment>
    <comment ref="O94" authorId="0" shapeId="0">
      <text>
        <r>
          <rPr>
            <sz val="11"/>
            <rFont val="Calibri"/>
            <family val="2"/>
            <charset val="238"/>
          </rPr>
          <t>SZV_B:NettoKoltsegUtem2</t>
        </r>
      </text>
    </comment>
    <comment ref="P94" authorId="0" shapeId="0">
      <text>
        <r>
          <rPr>
            <sz val="11"/>
            <rFont val="Calibri"/>
            <family val="2"/>
            <charset val="238"/>
          </rPr>
          <t>SZV_B:EM_Melleklet2_KTG</t>
        </r>
      </text>
    </comment>
    <comment ref="R94" authorId="0" shapeId="0">
      <text>
        <r>
          <rPr>
            <sz val="11"/>
            <rFont val="Calibri"/>
            <family val="2"/>
            <charset val="238"/>
          </rPr>
          <t>SZV_B:HDUtem1</t>
        </r>
      </text>
    </comment>
    <comment ref="S94" authorId="0" shapeId="0">
      <text>
        <r>
          <rPr>
            <sz val="11"/>
            <rFont val="Calibri"/>
            <family val="2"/>
            <charset val="238"/>
          </rPr>
          <t>SZV_B:ECSUtem1</t>
        </r>
      </text>
    </comment>
    <comment ref="T94" authorId="0" shapeId="0">
      <text>
        <r>
          <rPr>
            <sz val="11"/>
            <rFont val="Calibri"/>
            <family val="2"/>
            <charset val="238"/>
          </rPr>
          <t>SZV_B:KFHUtem1</t>
        </r>
      </text>
    </comment>
    <comment ref="U94" authorId="0" shapeId="0">
      <text>
        <r>
          <rPr>
            <sz val="11"/>
            <rFont val="Calibri"/>
            <family val="2"/>
            <charset val="238"/>
          </rPr>
          <t>SZV_B:Egyeb_SajatUtem1</t>
        </r>
      </text>
    </comment>
    <comment ref="V94" authorId="0" shapeId="0">
      <text>
        <r>
          <rPr>
            <sz val="11"/>
            <rFont val="Calibri"/>
            <family val="2"/>
            <charset val="238"/>
          </rPr>
          <t>SZV_B:DijUtem1</t>
        </r>
      </text>
    </comment>
    <comment ref="W94" authorId="0" shapeId="0">
      <text>
        <r>
          <rPr>
            <sz val="11"/>
            <rFont val="Calibri"/>
            <family val="2"/>
            <charset val="238"/>
          </rPr>
          <t>SZV_B:EM_Melleklet1_Utem1</t>
        </r>
      </text>
    </comment>
    <comment ref="X94" authorId="0" shapeId="0">
      <text>
        <r>
          <rPr>
            <sz val="11"/>
            <rFont val="Calibri"/>
            <family val="2"/>
            <charset val="238"/>
          </rPr>
          <t>SZV_B:EgyebAllamiUtem1</t>
        </r>
      </text>
    </comment>
    <comment ref="Y94" authorId="0" shapeId="0">
      <text>
        <r>
          <rPr>
            <sz val="11"/>
            <rFont val="Calibri"/>
            <family val="2"/>
            <charset val="238"/>
          </rPr>
          <t>SZV_B:OnkormanyzatiUtem1</t>
        </r>
      </text>
    </comment>
    <comment ref="Z94" authorId="0" shapeId="0">
      <text>
        <r>
          <rPr>
            <sz val="11"/>
            <rFont val="Calibri"/>
            <family val="2"/>
            <charset val="238"/>
          </rPr>
          <t>SZV_B:EUUtem1</t>
        </r>
      </text>
    </comment>
    <comment ref="AA94" authorId="0" shapeId="0">
      <text>
        <r>
          <rPr>
            <sz val="11"/>
            <rFont val="Calibri"/>
            <family val="2"/>
            <charset val="238"/>
          </rPr>
          <t>SZV_B:EgyebUtem1</t>
        </r>
      </text>
    </comment>
    <comment ref="AB94" authorId="0" shapeId="0">
      <text>
        <r>
          <rPr>
            <sz val="11"/>
            <rFont val="Calibri"/>
            <family val="2"/>
            <charset val="238"/>
          </rPr>
          <t>SZV_B:HitelKotvenyUtem1</t>
        </r>
      </text>
    </comment>
    <comment ref="AC94" authorId="0" shapeId="0">
      <text>
        <r>
          <rPr>
            <sz val="11"/>
            <rFont val="Calibri"/>
            <family val="2"/>
            <charset val="238"/>
          </rPr>
          <t>SZV_B:OsszesenUtem1</t>
        </r>
      </text>
    </comment>
    <comment ref="AF94" authorId="0" shapeId="0">
      <text>
        <r>
          <rPr>
            <sz val="11"/>
            <rFont val="Calibri"/>
            <family val="2"/>
            <charset val="238"/>
          </rPr>
          <t>SZV_B:HDUtem2</t>
        </r>
      </text>
    </comment>
    <comment ref="AG94" authorId="0" shapeId="0">
      <text>
        <r>
          <rPr>
            <sz val="11"/>
            <rFont val="Calibri"/>
            <family val="2"/>
            <charset val="238"/>
          </rPr>
          <t>SZV_B:ECSUtem2</t>
        </r>
      </text>
    </comment>
    <comment ref="AH94" authorId="0" shapeId="0">
      <text>
        <r>
          <rPr>
            <sz val="11"/>
            <rFont val="Calibri"/>
            <family val="2"/>
            <charset val="238"/>
          </rPr>
          <t>SZV_B:KFHUtem2</t>
        </r>
      </text>
    </comment>
    <comment ref="AI94" authorId="0" shapeId="0">
      <text>
        <r>
          <rPr>
            <sz val="11"/>
            <rFont val="Calibri"/>
            <family val="2"/>
            <charset val="238"/>
          </rPr>
          <t>SZV_B:Egyeb_SajatUtem2</t>
        </r>
      </text>
    </comment>
    <comment ref="AJ94" authorId="0" shapeId="0">
      <text>
        <r>
          <rPr>
            <sz val="11"/>
            <rFont val="Calibri"/>
            <family val="2"/>
            <charset val="238"/>
          </rPr>
          <t>SZV_B:DijUtem2</t>
        </r>
      </text>
    </comment>
    <comment ref="AK94" authorId="0" shapeId="0">
      <text>
        <r>
          <rPr>
            <sz val="11"/>
            <rFont val="Calibri"/>
            <family val="2"/>
            <charset val="238"/>
          </rPr>
          <t>SZV_B:EM_Melleklet1_Utem2</t>
        </r>
      </text>
    </comment>
    <comment ref="AL94" authorId="0" shapeId="0">
      <text>
        <r>
          <rPr>
            <sz val="11"/>
            <rFont val="Calibri"/>
            <family val="2"/>
            <charset val="238"/>
          </rPr>
          <t>SZV_B:EgyebAllamiUtem2</t>
        </r>
      </text>
    </comment>
    <comment ref="AM94" authorId="0" shapeId="0">
      <text>
        <r>
          <rPr>
            <sz val="11"/>
            <rFont val="Calibri"/>
            <family val="2"/>
            <charset val="238"/>
          </rPr>
          <t>SZV_B:OnkormanyzatiUtem2</t>
        </r>
      </text>
    </comment>
    <comment ref="AN94" authorId="0" shapeId="0">
      <text>
        <r>
          <rPr>
            <sz val="11"/>
            <rFont val="Calibri"/>
            <family val="2"/>
            <charset val="238"/>
          </rPr>
          <t>SZV_B:EUUtem2</t>
        </r>
      </text>
    </comment>
    <comment ref="AO94" authorId="0" shapeId="0">
      <text>
        <r>
          <rPr>
            <sz val="11"/>
            <rFont val="Calibri"/>
            <family val="2"/>
            <charset val="238"/>
          </rPr>
          <t>SZV_B:EgyebUtem2</t>
        </r>
      </text>
    </comment>
    <comment ref="AP94" authorId="0" shapeId="0">
      <text>
        <r>
          <rPr>
            <sz val="11"/>
            <rFont val="Calibri"/>
            <family val="2"/>
            <charset val="238"/>
          </rPr>
          <t>SZV_B:HitelKotvenyUtem2</t>
        </r>
      </text>
    </comment>
    <comment ref="AQ94" authorId="0" shapeId="0">
      <text>
        <r>
          <rPr>
            <sz val="11"/>
            <rFont val="Calibri"/>
            <family val="2"/>
            <charset val="238"/>
          </rPr>
          <t>SZV_B:OsszesenUtem2</t>
        </r>
      </text>
    </comment>
    <comment ref="AR94" authorId="0" shapeId="0">
      <text>
        <r>
          <rPr>
            <sz val="11"/>
            <rFont val="Calibri"/>
            <family val="2"/>
            <charset val="238"/>
          </rPr>
          <t>SZV_B:ForrashianyUtem2</t>
        </r>
      </text>
    </comment>
    <comment ref="AU94" authorId="0" shapeId="0">
      <text>
        <r>
          <rPr>
            <sz val="11"/>
            <rFont val="Calibri"/>
            <family val="2"/>
            <charset val="238"/>
          </rPr>
          <t>SZV_B:Indokolas</t>
        </r>
      </text>
    </comment>
    <comment ref="AV94" authorId="0" shapeId="0">
      <text>
        <r>
          <rPr>
            <sz val="11"/>
            <rFont val="Calibri"/>
            <family val="2"/>
            <charset val="238"/>
          </rPr>
          <t>SZV_B:Megjegyzes</t>
        </r>
      </text>
    </comment>
    <comment ref="AW94" authorId="0" shapeId="0">
      <text>
        <r>
          <rPr>
            <sz val="11"/>
            <rFont val="Calibri"/>
            <family val="2"/>
            <charset val="238"/>
          </rPr>
          <t>SZV_B:FeladatSorszam</t>
        </r>
      </text>
    </comment>
    <comment ref="AY94" authorId="0" shapeId="0">
      <text>
        <r>
          <rPr>
            <sz val="11"/>
            <rFont val="Calibri"/>
            <family val="2"/>
            <charset val="238"/>
          </rPr>
          <t>SZV_B:ISA</t>
        </r>
      </text>
    </comment>
    <comment ref="B95" authorId="0" shapeId="0">
      <text>
        <r>
          <rPr>
            <sz val="11"/>
            <rFont val="Calibri"/>
            <family val="2"/>
            <charset val="238"/>
          </rPr>
          <t>SZV_B:FontossagiSorrent</t>
        </r>
      </text>
    </comment>
    <comment ref="C95" authorId="0" shapeId="0">
      <text>
        <r>
          <rPr>
            <sz val="11"/>
            <rFont val="Calibri"/>
            <family val="2"/>
            <charset val="238"/>
          </rPr>
          <t>SZV_B:FeladatKategoria</t>
        </r>
      </text>
    </comment>
    <comment ref="D95" authorId="0" shapeId="0">
      <text>
        <r>
          <rPr>
            <sz val="11"/>
            <rFont val="Calibri"/>
            <family val="2"/>
            <charset val="238"/>
          </rPr>
          <t>SZV_B:FeladatMegnevezes</t>
        </r>
      </text>
    </comment>
    <comment ref="E95" authorId="0" shapeId="0">
      <text>
        <r>
          <rPr>
            <sz val="11"/>
            <rFont val="Calibri"/>
            <family val="2"/>
            <charset val="238"/>
          </rPr>
          <t>SZV_B:ElviEngedelySzam</t>
        </r>
      </text>
    </comment>
    <comment ref="F95" authorId="0" shapeId="0">
      <text>
        <r>
          <rPr>
            <sz val="11"/>
            <rFont val="Calibri"/>
            <family val="2"/>
            <charset val="238"/>
          </rPr>
          <t>SZV_B:VKR_Kod</t>
        </r>
      </text>
    </comment>
    <comment ref="G95" authorId="0" shapeId="0">
      <text>
        <r>
          <rPr>
            <sz val="11"/>
            <rFont val="Calibri"/>
            <family val="2"/>
            <charset val="238"/>
          </rPr>
          <t>SZV_B:VKR_Nev</t>
        </r>
      </text>
    </comment>
    <comment ref="H95" authorId="0" shapeId="0">
      <text>
        <r>
          <rPr>
            <sz val="11"/>
            <rFont val="Calibri"/>
            <family val="2"/>
            <charset val="238"/>
          </rPr>
          <t>SZV_B:FeladatAzonosito</t>
        </r>
      </text>
    </comment>
    <comment ref="I95" authorId="0" shapeId="0">
      <text>
        <r>
          <rPr>
            <sz val="11"/>
            <rFont val="Calibri"/>
            <family val="2"/>
            <charset val="238"/>
          </rPr>
          <t>SZV_B:EllatasiTerulet</t>
        </r>
      </text>
    </comment>
    <comment ref="J95" authorId="0" shapeId="0">
      <text>
        <r>
          <rPr>
            <sz val="11"/>
            <rFont val="Calibri"/>
            <family val="2"/>
            <charset val="238"/>
          </rPr>
          <t>SZV_B:EllatasertFelelos</t>
        </r>
      </text>
    </comment>
    <comment ref="K95" authorId="0" shapeId="0">
      <text>
        <r>
          <rPr>
            <sz val="11"/>
            <rFont val="Calibri"/>
            <family val="2"/>
            <charset val="238"/>
          </rPr>
          <t>SZV_B:TervezettNettoKoltseg</t>
        </r>
      </text>
    </comment>
    <comment ref="L95" authorId="0" shapeId="0">
      <text>
        <r>
          <rPr>
            <sz val="11"/>
            <rFont val="Calibri"/>
            <family val="2"/>
            <charset val="238"/>
          </rPr>
          <t>SZV_B:IdotartamKezdes</t>
        </r>
      </text>
    </comment>
    <comment ref="M95" authorId="0" shapeId="0">
      <text>
        <r>
          <rPr>
            <sz val="11"/>
            <rFont val="Calibri"/>
            <family val="2"/>
            <charset val="238"/>
          </rPr>
          <t>SZV_B:IdotartamBefejezes</t>
        </r>
      </text>
    </comment>
    <comment ref="N95" authorId="0" shapeId="0">
      <text>
        <r>
          <rPr>
            <sz val="11"/>
            <rFont val="Calibri"/>
            <family val="2"/>
            <charset val="238"/>
          </rPr>
          <t>SZV_B:NettoKoltsegUtem1</t>
        </r>
      </text>
    </comment>
    <comment ref="O95" authorId="0" shapeId="0">
      <text>
        <r>
          <rPr>
            <sz val="11"/>
            <rFont val="Calibri"/>
            <family val="2"/>
            <charset val="238"/>
          </rPr>
          <t>SZV_B:NettoKoltsegUtem2</t>
        </r>
      </text>
    </comment>
    <comment ref="P95" authorId="0" shapeId="0">
      <text>
        <r>
          <rPr>
            <sz val="11"/>
            <rFont val="Calibri"/>
            <family val="2"/>
            <charset val="238"/>
          </rPr>
          <t>SZV_B:EM_Melleklet2_KTG</t>
        </r>
      </text>
    </comment>
    <comment ref="R95" authorId="0" shapeId="0">
      <text>
        <r>
          <rPr>
            <sz val="11"/>
            <rFont val="Calibri"/>
            <family val="2"/>
            <charset val="238"/>
          </rPr>
          <t>SZV_B:HDUtem1</t>
        </r>
      </text>
    </comment>
    <comment ref="S95" authorId="0" shapeId="0">
      <text>
        <r>
          <rPr>
            <sz val="11"/>
            <rFont val="Calibri"/>
            <family val="2"/>
            <charset val="238"/>
          </rPr>
          <t>SZV_B:ECSUtem1</t>
        </r>
      </text>
    </comment>
    <comment ref="T95" authorId="0" shapeId="0">
      <text>
        <r>
          <rPr>
            <sz val="11"/>
            <rFont val="Calibri"/>
            <family val="2"/>
            <charset val="238"/>
          </rPr>
          <t>SZV_B:KFHUtem1</t>
        </r>
      </text>
    </comment>
    <comment ref="U95" authorId="0" shapeId="0">
      <text>
        <r>
          <rPr>
            <sz val="11"/>
            <rFont val="Calibri"/>
            <family val="2"/>
            <charset val="238"/>
          </rPr>
          <t>SZV_B:Egyeb_SajatUtem1</t>
        </r>
      </text>
    </comment>
    <comment ref="V95" authorId="0" shapeId="0">
      <text>
        <r>
          <rPr>
            <sz val="11"/>
            <rFont val="Calibri"/>
            <family val="2"/>
            <charset val="238"/>
          </rPr>
          <t>SZV_B:DijUtem1</t>
        </r>
      </text>
    </comment>
    <comment ref="W95" authorId="0" shapeId="0">
      <text>
        <r>
          <rPr>
            <sz val="11"/>
            <rFont val="Calibri"/>
            <family val="2"/>
            <charset val="238"/>
          </rPr>
          <t>SZV_B:EM_Melleklet1_Utem1</t>
        </r>
      </text>
    </comment>
    <comment ref="X95" authorId="0" shapeId="0">
      <text>
        <r>
          <rPr>
            <sz val="11"/>
            <rFont val="Calibri"/>
            <family val="2"/>
            <charset val="238"/>
          </rPr>
          <t>SZV_B:EgyebAllamiUtem1</t>
        </r>
      </text>
    </comment>
    <comment ref="Y95" authorId="0" shapeId="0">
      <text>
        <r>
          <rPr>
            <sz val="11"/>
            <rFont val="Calibri"/>
            <family val="2"/>
            <charset val="238"/>
          </rPr>
          <t>SZV_B:OnkormanyzatiUtem1</t>
        </r>
      </text>
    </comment>
    <comment ref="Z95" authorId="0" shapeId="0">
      <text>
        <r>
          <rPr>
            <sz val="11"/>
            <rFont val="Calibri"/>
            <family val="2"/>
            <charset val="238"/>
          </rPr>
          <t>SZV_B:EUUtem1</t>
        </r>
      </text>
    </comment>
    <comment ref="AA95" authorId="0" shapeId="0">
      <text>
        <r>
          <rPr>
            <sz val="11"/>
            <rFont val="Calibri"/>
            <family val="2"/>
            <charset val="238"/>
          </rPr>
          <t>SZV_B:EgyebUtem1</t>
        </r>
      </text>
    </comment>
    <comment ref="AB95" authorId="0" shapeId="0">
      <text>
        <r>
          <rPr>
            <sz val="11"/>
            <rFont val="Calibri"/>
            <family val="2"/>
            <charset val="238"/>
          </rPr>
          <t>SZV_B:HitelKotvenyUtem1</t>
        </r>
      </text>
    </comment>
    <comment ref="AC95" authorId="0" shapeId="0">
      <text>
        <r>
          <rPr>
            <sz val="11"/>
            <rFont val="Calibri"/>
            <family val="2"/>
            <charset val="238"/>
          </rPr>
          <t>SZV_B:OsszesenUtem1</t>
        </r>
      </text>
    </comment>
    <comment ref="AF95" authorId="0" shapeId="0">
      <text>
        <r>
          <rPr>
            <sz val="11"/>
            <rFont val="Calibri"/>
            <family val="2"/>
            <charset val="238"/>
          </rPr>
          <t>SZV_B:HDUtem2</t>
        </r>
      </text>
    </comment>
    <comment ref="AG95" authorId="0" shapeId="0">
      <text>
        <r>
          <rPr>
            <sz val="11"/>
            <rFont val="Calibri"/>
            <family val="2"/>
            <charset val="238"/>
          </rPr>
          <t>SZV_B:ECSUtem2</t>
        </r>
      </text>
    </comment>
    <comment ref="AH95" authorId="0" shapeId="0">
      <text>
        <r>
          <rPr>
            <sz val="11"/>
            <rFont val="Calibri"/>
            <family val="2"/>
            <charset val="238"/>
          </rPr>
          <t>SZV_B:KFHUtem2</t>
        </r>
      </text>
    </comment>
    <comment ref="AI95" authorId="0" shapeId="0">
      <text>
        <r>
          <rPr>
            <sz val="11"/>
            <rFont val="Calibri"/>
            <family val="2"/>
            <charset val="238"/>
          </rPr>
          <t>SZV_B:Egyeb_SajatUtem2</t>
        </r>
      </text>
    </comment>
    <comment ref="AJ95" authorId="0" shapeId="0">
      <text>
        <r>
          <rPr>
            <sz val="11"/>
            <rFont val="Calibri"/>
            <family val="2"/>
            <charset val="238"/>
          </rPr>
          <t>SZV_B:DijUtem2</t>
        </r>
      </text>
    </comment>
    <comment ref="AK95" authorId="0" shapeId="0">
      <text>
        <r>
          <rPr>
            <sz val="11"/>
            <rFont val="Calibri"/>
            <family val="2"/>
            <charset val="238"/>
          </rPr>
          <t>SZV_B:EM_Melleklet1_Utem2</t>
        </r>
      </text>
    </comment>
    <comment ref="AL95" authorId="0" shapeId="0">
      <text>
        <r>
          <rPr>
            <sz val="11"/>
            <rFont val="Calibri"/>
            <family val="2"/>
            <charset val="238"/>
          </rPr>
          <t>SZV_B:EgyebAllamiUtem2</t>
        </r>
      </text>
    </comment>
    <comment ref="AM95" authorId="0" shapeId="0">
      <text>
        <r>
          <rPr>
            <sz val="11"/>
            <rFont val="Calibri"/>
            <family val="2"/>
            <charset val="238"/>
          </rPr>
          <t>SZV_B:OnkormanyzatiUtem2</t>
        </r>
      </text>
    </comment>
    <comment ref="AN95" authorId="0" shapeId="0">
      <text>
        <r>
          <rPr>
            <sz val="11"/>
            <rFont val="Calibri"/>
            <family val="2"/>
            <charset val="238"/>
          </rPr>
          <t>SZV_B:EUUtem2</t>
        </r>
      </text>
    </comment>
    <comment ref="AO95" authorId="0" shapeId="0">
      <text>
        <r>
          <rPr>
            <sz val="11"/>
            <rFont val="Calibri"/>
            <family val="2"/>
            <charset val="238"/>
          </rPr>
          <t>SZV_B:EgyebUtem2</t>
        </r>
      </text>
    </comment>
    <comment ref="AP95" authorId="0" shapeId="0">
      <text>
        <r>
          <rPr>
            <sz val="11"/>
            <rFont val="Calibri"/>
            <family val="2"/>
            <charset val="238"/>
          </rPr>
          <t>SZV_B:HitelKotvenyUtem2</t>
        </r>
      </text>
    </comment>
    <comment ref="AQ95" authorId="0" shapeId="0">
      <text>
        <r>
          <rPr>
            <sz val="11"/>
            <rFont val="Calibri"/>
            <family val="2"/>
            <charset val="238"/>
          </rPr>
          <t>SZV_B:OsszesenUtem2</t>
        </r>
      </text>
    </comment>
    <comment ref="AR95" authorId="0" shapeId="0">
      <text>
        <r>
          <rPr>
            <sz val="11"/>
            <rFont val="Calibri"/>
            <family val="2"/>
            <charset val="238"/>
          </rPr>
          <t>SZV_B:ForrashianyUtem2</t>
        </r>
      </text>
    </comment>
    <comment ref="AU95" authorId="0" shapeId="0">
      <text>
        <r>
          <rPr>
            <sz val="11"/>
            <rFont val="Calibri"/>
            <family val="2"/>
            <charset val="238"/>
          </rPr>
          <t>SZV_B:Indokolas</t>
        </r>
      </text>
    </comment>
    <comment ref="AV95" authorId="0" shapeId="0">
      <text>
        <r>
          <rPr>
            <sz val="11"/>
            <rFont val="Calibri"/>
            <family val="2"/>
            <charset val="238"/>
          </rPr>
          <t>SZV_B:Megjegyzes</t>
        </r>
      </text>
    </comment>
    <comment ref="AW95" authorId="0" shapeId="0">
      <text>
        <r>
          <rPr>
            <sz val="11"/>
            <rFont val="Calibri"/>
            <family val="2"/>
            <charset val="238"/>
          </rPr>
          <t>SZV_B:FeladatSorszam</t>
        </r>
      </text>
    </comment>
    <comment ref="AY95" authorId="0" shapeId="0">
      <text>
        <r>
          <rPr>
            <sz val="11"/>
            <rFont val="Calibri"/>
            <family val="2"/>
            <charset val="238"/>
          </rPr>
          <t>SZV_B:ISA</t>
        </r>
      </text>
    </comment>
    <comment ref="B96" authorId="0" shapeId="0">
      <text>
        <r>
          <rPr>
            <sz val="11"/>
            <rFont val="Calibri"/>
            <family val="2"/>
            <charset val="238"/>
          </rPr>
          <t>SZV_B:FontossagiSorrent</t>
        </r>
      </text>
    </comment>
    <comment ref="C96" authorId="0" shapeId="0">
      <text>
        <r>
          <rPr>
            <sz val="11"/>
            <rFont val="Calibri"/>
            <family val="2"/>
            <charset val="238"/>
          </rPr>
          <t>SZV_B:FeladatKategoria</t>
        </r>
      </text>
    </comment>
    <comment ref="D96" authorId="0" shapeId="0">
      <text>
        <r>
          <rPr>
            <sz val="11"/>
            <rFont val="Calibri"/>
            <family val="2"/>
            <charset val="238"/>
          </rPr>
          <t>SZV_B:FeladatMegnevezes</t>
        </r>
      </text>
    </comment>
    <comment ref="E96" authorId="0" shapeId="0">
      <text>
        <r>
          <rPr>
            <sz val="11"/>
            <rFont val="Calibri"/>
            <family val="2"/>
            <charset val="238"/>
          </rPr>
          <t>SZV_B:ElviEngedelySzam</t>
        </r>
      </text>
    </comment>
    <comment ref="F96" authorId="0" shapeId="0">
      <text>
        <r>
          <rPr>
            <sz val="11"/>
            <rFont val="Calibri"/>
            <family val="2"/>
            <charset val="238"/>
          </rPr>
          <t>SZV_B:VKR_Kod</t>
        </r>
      </text>
    </comment>
    <comment ref="G96" authorId="0" shapeId="0">
      <text>
        <r>
          <rPr>
            <sz val="11"/>
            <rFont val="Calibri"/>
            <family val="2"/>
            <charset val="238"/>
          </rPr>
          <t>SZV_B:VKR_Nev</t>
        </r>
      </text>
    </comment>
    <comment ref="H96" authorId="0" shapeId="0">
      <text>
        <r>
          <rPr>
            <sz val="11"/>
            <rFont val="Calibri"/>
            <family val="2"/>
            <charset val="238"/>
          </rPr>
          <t>SZV_B:FeladatAzonosito</t>
        </r>
      </text>
    </comment>
    <comment ref="I96" authorId="0" shapeId="0">
      <text>
        <r>
          <rPr>
            <sz val="11"/>
            <rFont val="Calibri"/>
            <family val="2"/>
            <charset val="238"/>
          </rPr>
          <t>SZV_B:EllatasiTerulet</t>
        </r>
      </text>
    </comment>
    <comment ref="J96" authorId="0" shapeId="0">
      <text>
        <r>
          <rPr>
            <sz val="11"/>
            <rFont val="Calibri"/>
            <family val="2"/>
            <charset val="238"/>
          </rPr>
          <t>SZV_B:EllatasertFelelos</t>
        </r>
      </text>
    </comment>
    <comment ref="K96" authorId="0" shapeId="0">
      <text>
        <r>
          <rPr>
            <sz val="11"/>
            <rFont val="Calibri"/>
            <family val="2"/>
            <charset val="238"/>
          </rPr>
          <t>SZV_B:TervezettNettoKoltseg</t>
        </r>
      </text>
    </comment>
    <comment ref="L96" authorId="0" shapeId="0">
      <text>
        <r>
          <rPr>
            <sz val="11"/>
            <rFont val="Calibri"/>
            <family val="2"/>
            <charset val="238"/>
          </rPr>
          <t>SZV_B:IdotartamKezdes</t>
        </r>
      </text>
    </comment>
    <comment ref="M96" authorId="0" shapeId="0">
      <text>
        <r>
          <rPr>
            <sz val="11"/>
            <rFont val="Calibri"/>
            <family val="2"/>
            <charset val="238"/>
          </rPr>
          <t>SZV_B:IdotartamBefejezes</t>
        </r>
      </text>
    </comment>
    <comment ref="N96" authorId="0" shapeId="0">
      <text>
        <r>
          <rPr>
            <sz val="11"/>
            <rFont val="Calibri"/>
            <family val="2"/>
            <charset val="238"/>
          </rPr>
          <t>SZV_B:NettoKoltsegUtem1</t>
        </r>
      </text>
    </comment>
    <comment ref="O96" authorId="0" shapeId="0">
      <text>
        <r>
          <rPr>
            <sz val="11"/>
            <rFont val="Calibri"/>
            <family val="2"/>
            <charset val="238"/>
          </rPr>
          <t>SZV_B:NettoKoltsegUtem2</t>
        </r>
      </text>
    </comment>
    <comment ref="P96" authorId="0" shapeId="0">
      <text>
        <r>
          <rPr>
            <sz val="11"/>
            <rFont val="Calibri"/>
            <family val="2"/>
            <charset val="238"/>
          </rPr>
          <t>SZV_B:EM_Melleklet2_KTG</t>
        </r>
      </text>
    </comment>
    <comment ref="R96" authorId="0" shapeId="0">
      <text>
        <r>
          <rPr>
            <sz val="11"/>
            <rFont val="Calibri"/>
            <family val="2"/>
            <charset val="238"/>
          </rPr>
          <t>SZV_B:HDUtem1</t>
        </r>
      </text>
    </comment>
    <comment ref="S96" authorId="0" shapeId="0">
      <text>
        <r>
          <rPr>
            <sz val="11"/>
            <rFont val="Calibri"/>
            <family val="2"/>
            <charset val="238"/>
          </rPr>
          <t>SZV_B:ECSUtem1</t>
        </r>
      </text>
    </comment>
    <comment ref="T96" authorId="0" shapeId="0">
      <text>
        <r>
          <rPr>
            <sz val="11"/>
            <rFont val="Calibri"/>
            <family val="2"/>
            <charset val="238"/>
          </rPr>
          <t>SZV_B:KFHUtem1</t>
        </r>
      </text>
    </comment>
    <comment ref="U96" authorId="0" shapeId="0">
      <text>
        <r>
          <rPr>
            <sz val="11"/>
            <rFont val="Calibri"/>
            <family val="2"/>
            <charset val="238"/>
          </rPr>
          <t>SZV_B:Egyeb_SajatUtem1</t>
        </r>
      </text>
    </comment>
    <comment ref="V96" authorId="0" shapeId="0">
      <text>
        <r>
          <rPr>
            <sz val="11"/>
            <rFont val="Calibri"/>
            <family val="2"/>
            <charset val="238"/>
          </rPr>
          <t>SZV_B:DijUtem1</t>
        </r>
      </text>
    </comment>
    <comment ref="W96" authorId="0" shapeId="0">
      <text>
        <r>
          <rPr>
            <sz val="11"/>
            <rFont val="Calibri"/>
            <family val="2"/>
            <charset val="238"/>
          </rPr>
          <t>SZV_B:EM_Melleklet1_Utem1</t>
        </r>
      </text>
    </comment>
    <comment ref="X96" authorId="0" shapeId="0">
      <text>
        <r>
          <rPr>
            <sz val="11"/>
            <rFont val="Calibri"/>
            <family val="2"/>
            <charset val="238"/>
          </rPr>
          <t>SZV_B:EgyebAllamiUtem1</t>
        </r>
      </text>
    </comment>
    <comment ref="Y96" authorId="0" shapeId="0">
      <text>
        <r>
          <rPr>
            <sz val="11"/>
            <rFont val="Calibri"/>
            <family val="2"/>
            <charset val="238"/>
          </rPr>
          <t>SZV_B:OnkormanyzatiUtem1</t>
        </r>
      </text>
    </comment>
    <comment ref="Z96" authorId="0" shapeId="0">
      <text>
        <r>
          <rPr>
            <sz val="11"/>
            <rFont val="Calibri"/>
            <family val="2"/>
            <charset val="238"/>
          </rPr>
          <t>SZV_B:EUUtem1</t>
        </r>
      </text>
    </comment>
    <comment ref="AA96" authorId="0" shapeId="0">
      <text>
        <r>
          <rPr>
            <sz val="11"/>
            <rFont val="Calibri"/>
            <family val="2"/>
            <charset val="238"/>
          </rPr>
          <t>SZV_B:EgyebUtem1</t>
        </r>
      </text>
    </comment>
    <comment ref="AB96" authorId="0" shapeId="0">
      <text>
        <r>
          <rPr>
            <sz val="11"/>
            <rFont val="Calibri"/>
            <family val="2"/>
            <charset val="238"/>
          </rPr>
          <t>SZV_B:HitelKotvenyUtem1</t>
        </r>
      </text>
    </comment>
    <comment ref="AC96" authorId="0" shapeId="0">
      <text>
        <r>
          <rPr>
            <sz val="11"/>
            <rFont val="Calibri"/>
            <family val="2"/>
            <charset val="238"/>
          </rPr>
          <t>SZV_B:OsszesenUtem1</t>
        </r>
      </text>
    </comment>
    <comment ref="AF96" authorId="0" shapeId="0">
      <text>
        <r>
          <rPr>
            <sz val="11"/>
            <rFont val="Calibri"/>
            <family val="2"/>
            <charset val="238"/>
          </rPr>
          <t>SZV_B:HDUtem2</t>
        </r>
      </text>
    </comment>
    <comment ref="AG96" authorId="0" shapeId="0">
      <text>
        <r>
          <rPr>
            <sz val="11"/>
            <rFont val="Calibri"/>
            <family val="2"/>
            <charset val="238"/>
          </rPr>
          <t>SZV_B:ECSUtem2</t>
        </r>
      </text>
    </comment>
    <comment ref="AH96" authorId="0" shapeId="0">
      <text>
        <r>
          <rPr>
            <sz val="11"/>
            <rFont val="Calibri"/>
            <family val="2"/>
            <charset val="238"/>
          </rPr>
          <t>SZV_B:KFHUtem2</t>
        </r>
      </text>
    </comment>
    <comment ref="AI96" authorId="0" shapeId="0">
      <text>
        <r>
          <rPr>
            <sz val="11"/>
            <rFont val="Calibri"/>
            <family val="2"/>
            <charset val="238"/>
          </rPr>
          <t>SZV_B:Egyeb_SajatUtem2</t>
        </r>
      </text>
    </comment>
    <comment ref="AJ96" authorId="0" shapeId="0">
      <text>
        <r>
          <rPr>
            <sz val="11"/>
            <rFont val="Calibri"/>
            <family val="2"/>
            <charset val="238"/>
          </rPr>
          <t>SZV_B:DijUtem2</t>
        </r>
      </text>
    </comment>
    <comment ref="AK96" authorId="0" shapeId="0">
      <text>
        <r>
          <rPr>
            <sz val="11"/>
            <rFont val="Calibri"/>
            <family val="2"/>
            <charset val="238"/>
          </rPr>
          <t>SZV_B:EM_Melleklet1_Utem2</t>
        </r>
      </text>
    </comment>
    <comment ref="AL96" authorId="0" shapeId="0">
      <text>
        <r>
          <rPr>
            <sz val="11"/>
            <rFont val="Calibri"/>
            <family val="2"/>
            <charset val="238"/>
          </rPr>
          <t>SZV_B:EgyebAllamiUtem2</t>
        </r>
      </text>
    </comment>
    <comment ref="AM96" authorId="0" shapeId="0">
      <text>
        <r>
          <rPr>
            <sz val="11"/>
            <rFont val="Calibri"/>
            <family val="2"/>
            <charset val="238"/>
          </rPr>
          <t>SZV_B:OnkormanyzatiUtem2</t>
        </r>
      </text>
    </comment>
    <comment ref="AN96" authorId="0" shapeId="0">
      <text>
        <r>
          <rPr>
            <sz val="11"/>
            <rFont val="Calibri"/>
            <family val="2"/>
            <charset val="238"/>
          </rPr>
          <t>SZV_B:EUUtem2</t>
        </r>
      </text>
    </comment>
    <comment ref="AO96" authorId="0" shapeId="0">
      <text>
        <r>
          <rPr>
            <sz val="11"/>
            <rFont val="Calibri"/>
            <family val="2"/>
            <charset val="238"/>
          </rPr>
          <t>SZV_B:EgyebUtem2</t>
        </r>
      </text>
    </comment>
    <comment ref="AP96" authorId="0" shapeId="0">
      <text>
        <r>
          <rPr>
            <sz val="11"/>
            <rFont val="Calibri"/>
            <family val="2"/>
            <charset val="238"/>
          </rPr>
          <t>SZV_B:HitelKotvenyUtem2</t>
        </r>
      </text>
    </comment>
    <comment ref="AQ96" authorId="0" shapeId="0">
      <text>
        <r>
          <rPr>
            <sz val="11"/>
            <rFont val="Calibri"/>
            <family val="2"/>
            <charset val="238"/>
          </rPr>
          <t>SZV_B:OsszesenUtem2</t>
        </r>
      </text>
    </comment>
    <comment ref="AR96" authorId="0" shapeId="0">
      <text>
        <r>
          <rPr>
            <sz val="11"/>
            <rFont val="Calibri"/>
            <family val="2"/>
            <charset val="238"/>
          </rPr>
          <t>SZV_B:ForrashianyUtem2</t>
        </r>
      </text>
    </comment>
    <comment ref="AU96" authorId="0" shapeId="0">
      <text>
        <r>
          <rPr>
            <sz val="11"/>
            <rFont val="Calibri"/>
            <family val="2"/>
            <charset val="238"/>
          </rPr>
          <t>SZV_B:Indokolas</t>
        </r>
      </text>
    </comment>
    <comment ref="AV96" authorId="0" shapeId="0">
      <text>
        <r>
          <rPr>
            <sz val="11"/>
            <rFont val="Calibri"/>
            <family val="2"/>
            <charset val="238"/>
          </rPr>
          <t>SZV_B:Megjegyzes</t>
        </r>
      </text>
    </comment>
    <comment ref="AW96" authorId="0" shapeId="0">
      <text>
        <r>
          <rPr>
            <sz val="11"/>
            <rFont val="Calibri"/>
            <family val="2"/>
            <charset val="238"/>
          </rPr>
          <t>SZV_B:FeladatSorszam</t>
        </r>
      </text>
    </comment>
    <comment ref="AY96" authorId="0" shapeId="0">
      <text>
        <r>
          <rPr>
            <sz val="11"/>
            <rFont val="Calibri"/>
            <family val="2"/>
            <charset val="238"/>
          </rPr>
          <t>SZV_B:ISA</t>
        </r>
      </text>
    </comment>
    <comment ref="B98" authorId="0" shapeId="0">
      <text>
        <r>
          <rPr>
            <sz val="11"/>
            <rFont val="Calibri"/>
            <family val="2"/>
            <charset val="238"/>
          </rPr>
          <t>SZV_B:FontossagiSorrent</t>
        </r>
      </text>
    </comment>
    <comment ref="C98" authorId="0" shapeId="0">
      <text>
        <r>
          <rPr>
            <sz val="11"/>
            <rFont val="Calibri"/>
            <family val="2"/>
            <charset val="238"/>
          </rPr>
          <t>SZV_B:FeladatKategoria</t>
        </r>
      </text>
    </comment>
    <comment ref="D98" authorId="0" shapeId="0">
      <text>
        <r>
          <rPr>
            <sz val="11"/>
            <rFont val="Calibri"/>
            <family val="2"/>
            <charset val="238"/>
          </rPr>
          <t>SZV_B:FeladatMegnevezes</t>
        </r>
      </text>
    </comment>
    <comment ref="E98" authorId="0" shapeId="0">
      <text>
        <r>
          <rPr>
            <sz val="11"/>
            <rFont val="Calibri"/>
            <family val="2"/>
            <charset val="238"/>
          </rPr>
          <t>SZV_B:ElviEngedelySzam</t>
        </r>
      </text>
    </comment>
    <comment ref="F98" authorId="0" shapeId="0">
      <text>
        <r>
          <rPr>
            <sz val="11"/>
            <rFont val="Calibri"/>
            <family val="2"/>
            <charset val="238"/>
          </rPr>
          <t>SZV_B:VKR_Kod</t>
        </r>
      </text>
    </comment>
    <comment ref="G98" authorId="0" shapeId="0">
      <text>
        <r>
          <rPr>
            <sz val="11"/>
            <rFont val="Calibri"/>
            <family val="2"/>
            <charset val="238"/>
          </rPr>
          <t>SZV_B:VKR_Nev</t>
        </r>
      </text>
    </comment>
    <comment ref="H98" authorId="0" shapeId="0">
      <text>
        <r>
          <rPr>
            <sz val="11"/>
            <rFont val="Calibri"/>
            <family val="2"/>
            <charset val="238"/>
          </rPr>
          <t>SZV_B:FeladatAzonosito</t>
        </r>
      </text>
    </comment>
    <comment ref="I98" authorId="0" shapeId="0">
      <text>
        <r>
          <rPr>
            <sz val="11"/>
            <rFont val="Calibri"/>
            <family val="2"/>
            <charset val="238"/>
          </rPr>
          <t>SZV_B:EllatasiTerulet</t>
        </r>
      </text>
    </comment>
    <comment ref="J98" authorId="0" shapeId="0">
      <text>
        <r>
          <rPr>
            <sz val="11"/>
            <rFont val="Calibri"/>
            <family val="2"/>
            <charset val="238"/>
          </rPr>
          <t>SZV_B:EllatasertFelelos</t>
        </r>
      </text>
    </comment>
    <comment ref="K98" authorId="0" shapeId="0">
      <text>
        <r>
          <rPr>
            <sz val="11"/>
            <rFont val="Calibri"/>
            <family val="2"/>
            <charset val="238"/>
          </rPr>
          <t>SZV_B:TervezettNettoKoltseg</t>
        </r>
      </text>
    </comment>
    <comment ref="L98" authorId="0" shapeId="0">
      <text>
        <r>
          <rPr>
            <sz val="11"/>
            <rFont val="Calibri"/>
            <family val="2"/>
            <charset val="238"/>
          </rPr>
          <t>SZV_B:IdotartamKezdes</t>
        </r>
      </text>
    </comment>
    <comment ref="M98" authorId="0" shapeId="0">
      <text>
        <r>
          <rPr>
            <sz val="11"/>
            <rFont val="Calibri"/>
            <family val="2"/>
            <charset val="238"/>
          </rPr>
          <t>SZV_B:IdotartamBefejezes</t>
        </r>
      </text>
    </comment>
    <comment ref="N98" authorId="0" shapeId="0">
      <text>
        <r>
          <rPr>
            <sz val="11"/>
            <rFont val="Calibri"/>
            <family val="2"/>
            <charset val="238"/>
          </rPr>
          <t>SZV_B:NettoKoltsegUtem1</t>
        </r>
      </text>
    </comment>
    <comment ref="O98" authorId="0" shapeId="0">
      <text>
        <r>
          <rPr>
            <sz val="11"/>
            <rFont val="Calibri"/>
            <family val="2"/>
            <charset val="238"/>
          </rPr>
          <t>SZV_B:NettoKoltsegUtem2</t>
        </r>
      </text>
    </comment>
    <comment ref="P98" authorId="0" shapeId="0">
      <text>
        <r>
          <rPr>
            <sz val="11"/>
            <rFont val="Calibri"/>
            <family val="2"/>
            <charset val="238"/>
          </rPr>
          <t>SZV_B:EM_Melleklet2_KTG</t>
        </r>
      </text>
    </comment>
    <comment ref="R98" authorId="0" shapeId="0">
      <text>
        <r>
          <rPr>
            <sz val="11"/>
            <rFont val="Calibri"/>
            <family val="2"/>
            <charset val="238"/>
          </rPr>
          <t>SZV_B:HDUtem1</t>
        </r>
      </text>
    </comment>
    <comment ref="S98" authorId="0" shapeId="0">
      <text>
        <r>
          <rPr>
            <sz val="11"/>
            <rFont val="Calibri"/>
            <family val="2"/>
            <charset val="238"/>
          </rPr>
          <t>SZV_B:ECSUtem1</t>
        </r>
      </text>
    </comment>
    <comment ref="T98" authorId="0" shapeId="0">
      <text>
        <r>
          <rPr>
            <sz val="11"/>
            <rFont val="Calibri"/>
            <family val="2"/>
            <charset val="238"/>
          </rPr>
          <t>SZV_B:KFHUtem1</t>
        </r>
      </text>
    </comment>
    <comment ref="U98" authorId="0" shapeId="0">
      <text>
        <r>
          <rPr>
            <sz val="11"/>
            <rFont val="Calibri"/>
            <family val="2"/>
            <charset val="238"/>
          </rPr>
          <t>SZV_B:Egyeb_SajatUtem1</t>
        </r>
      </text>
    </comment>
    <comment ref="V98" authorId="0" shapeId="0">
      <text>
        <r>
          <rPr>
            <sz val="11"/>
            <rFont val="Calibri"/>
            <family val="2"/>
            <charset val="238"/>
          </rPr>
          <t>SZV_B:DijUtem1</t>
        </r>
      </text>
    </comment>
    <comment ref="W98" authorId="0" shapeId="0">
      <text>
        <r>
          <rPr>
            <sz val="11"/>
            <rFont val="Calibri"/>
            <family val="2"/>
            <charset val="238"/>
          </rPr>
          <t>SZV_B:EM_Melleklet1_Utem1</t>
        </r>
      </text>
    </comment>
    <comment ref="X98" authorId="0" shapeId="0">
      <text>
        <r>
          <rPr>
            <sz val="11"/>
            <rFont val="Calibri"/>
            <family val="2"/>
            <charset val="238"/>
          </rPr>
          <t>SZV_B:EgyebAllamiUtem1</t>
        </r>
      </text>
    </comment>
    <comment ref="Y98" authorId="0" shapeId="0">
      <text>
        <r>
          <rPr>
            <sz val="11"/>
            <rFont val="Calibri"/>
            <family val="2"/>
            <charset val="238"/>
          </rPr>
          <t>SZV_B:OnkormanyzatiUtem1</t>
        </r>
      </text>
    </comment>
    <comment ref="Z98" authorId="0" shapeId="0">
      <text>
        <r>
          <rPr>
            <sz val="11"/>
            <rFont val="Calibri"/>
            <family val="2"/>
            <charset val="238"/>
          </rPr>
          <t>SZV_B:EUUtem1</t>
        </r>
      </text>
    </comment>
    <comment ref="AA98" authorId="0" shapeId="0">
      <text>
        <r>
          <rPr>
            <sz val="11"/>
            <rFont val="Calibri"/>
            <family val="2"/>
            <charset val="238"/>
          </rPr>
          <t>SZV_B:EgyebUtem1</t>
        </r>
      </text>
    </comment>
    <comment ref="AB98" authorId="0" shapeId="0">
      <text>
        <r>
          <rPr>
            <sz val="11"/>
            <rFont val="Calibri"/>
            <family val="2"/>
            <charset val="238"/>
          </rPr>
          <t>SZV_B:HitelKotvenyUtem1</t>
        </r>
      </text>
    </comment>
    <comment ref="AC98" authorId="0" shapeId="0">
      <text>
        <r>
          <rPr>
            <sz val="11"/>
            <rFont val="Calibri"/>
            <family val="2"/>
            <charset val="238"/>
          </rPr>
          <t>SZV_B:OsszesenUtem1</t>
        </r>
      </text>
    </comment>
    <comment ref="AF98" authorId="0" shapeId="0">
      <text>
        <r>
          <rPr>
            <sz val="11"/>
            <rFont val="Calibri"/>
            <family val="2"/>
            <charset val="238"/>
          </rPr>
          <t>SZV_B:HDUtem2</t>
        </r>
      </text>
    </comment>
    <comment ref="AG98" authorId="0" shapeId="0">
      <text>
        <r>
          <rPr>
            <sz val="11"/>
            <rFont val="Calibri"/>
            <family val="2"/>
            <charset val="238"/>
          </rPr>
          <t>SZV_B:ECSUtem2</t>
        </r>
      </text>
    </comment>
    <comment ref="AH98" authorId="0" shapeId="0">
      <text>
        <r>
          <rPr>
            <sz val="11"/>
            <rFont val="Calibri"/>
            <family val="2"/>
            <charset val="238"/>
          </rPr>
          <t>SZV_B:KFHUtem2</t>
        </r>
      </text>
    </comment>
    <comment ref="AI98" authorId="0" shapeId="0">
      <text>
        <r>
          <rPr>
            <sz val="11"/>
            <rFont val="Calibri"/>
            <family val="2"/>
            <charset val="238"/>
          </rPr>
          <t>SZV_B:Egyeb_SajatUtem2</t>
        </r>
      </text>
    </comment>
    <comment ref="AJ98" authorId="0" shapeId="0">
      <text>
        <r>
          <rPr>
            <sz val="11"/>
            <rFont val="Calibri"/>
            <family val="2"/>
            <charset val="238"/>
          </rPr>
          <t>SZV_B:DijUtem2</t>
        </r>
      </text>
    </comment>
    <comment ref="AK98" authorId="0" shapeId="0">
      <text>
        <r>
          <rPr>
            <sz val="11"/>
            <rFont val="Calibri"/>
            <family val="2"/>
            <charset val="238"/>
          </rPr>
          <t>SZV_B:EM_Melleklet1_Utem2</t>
        </r>
      </text>
    </comment>
    <comment ref="AL98" authorId="0" shapeId="0">
      <text>
        <r>
          <rPr>
            <sz val="11"/>
            <rFont val="Calibri"/>
            <family val="2"/>
            <charset val="238"/>
          </rPr>
          <t>SZV_B:EgyebAllamiUtem2</t>
        </r>
      </text>
    </comment>
    <comment ref="AM98" authorId="0" shapeId="0">
      <text>
        <r>
          <rPr>
            <sz val="11"/>
            <rFont val="Calibri"/>
            <family val="2"/>
            <charset val="238"/>
          </rPr>
          <t>SZV_B:OnkormanyzatiUtem2</t>
        </r>
      </text>
    </comment>
    <comment ref="AN98" authorId="0" shapeId="0">
      <text>
        <r>
          <rPr>
            <sz val="11"/>
            <rFont val="Calibri"/>
            <family val="2"/>
            <charset val="238"/>
          </rPr>
          <t>SZV_B:EUUtem2</t>
        </r>
      </text>
    </comment>
    <comment ref="AO98" authorId="0" shapeId="0">
      <text>
        <r>
          <rPr>
            <sz val="11"/>
            <rFont val="Calibri"/>
            <family val="2"/>
            <charset val="238"/>
          </rPr>
          <t>SZV_B:EgyebUtem2</t>
        </r>
      </text>
    </comment>
    <comment ref="AP98" authorId="0" shapeId="0">
      <text>
        <r>
          <rPr>
            <sz val="11"/>
            <rFont val="Calibri"/>
            <family val="2"/>
            <charset val="238"/>
          </rPr>
          <t>SZV_B:HitelKotvenyUtem2</t>
        </r>
      </text>
    </comment>
    <comment ref="AQ98" authorId="0" shapeId="0">
      <text>
        <r>
          <rPr>
            <sz val="11"/>
            <rFont val="Calibri"/>
            <family val="2"/>
            <charset val="238"/>
          </rPr>
          <t>SZV_B:OsszesenUtem2</t>
        </r>
      </text>
    </comment>
    <comment ref="AR98" authorId="0" shapeId="0">
      <text>
        <r>
          <rPr>
            <sz val="11"/>
            <rFont val="Calibri"/>
            <family val="2"/>
            <charset val="238"/>
          </rPr>
          <t>SZV_B:ForrashianyUtem2</t>
        </r>
      </text>
    </comment>
    <comment ref="AU98" authorId="0" shapeId="0">
      <text>
        <r>
          <rPr>
            <sz val="11"/>
            <rFont val="Calibri"/>
            <family val="2"/>
            <charset val="238"/>
          </rPr>
          <t>SZV_B:Indokolas</t>
        </r>
      </text>
    </comment>
    <comment ref="AV98" authorId="0" shapeId="0">
      <text>
        <r>
          <rPr>
            <sz val="11"/>
            <rFont val="Calibri"/>
            <family val="2"/>
            <charset val="238"/>
          </rPr>
          <t>SZV_B:Megjegyzes</t>
        </r>
      </text>
    </comment>
    <comment ref="AW98" authorId="0" shapeId="0">
      <text>
        <r>
          <rPr>
            <sz val="11"/>
            <rFont val="Calibri"/>
            <family val="2"/>
            <charset val="238"/>
          </rPr>
          <t>SZV_B:FeladatSorszam</t>
        </r>
      </text>
    </comment>
    <comment ref="AY98" authorId="0" shapeId="0">
      <text>
        <r>
          <rPr>
            <sz val="11"/>
            <rFont val="Calibri"/>
            <family val="2"/>
            <charset val="238"/>
          </rPr>
          <t>SZV_B:ISA</t>
        </r>
      </text>
    </comment>
    <comment ref="B99" authorId="0" shapeId="0">
      <text>
        <r>
          <rPr>
            <sz val="11"/>
            <rFont val="Calibri"/>
            <family val="2"/>
            <charset val="238"/>
          </rPr>
          <t>SZV_B:FontossagiSorrent</t>
        </r>
      </text>
    </comment>
    <comment ref="C99" authorId="0" shapeId="0">
      <text>
        <r>
          <rPr>
            <sz val="11"/>
            <rFont val="Calibri"/>
            <family val="2"/>
            <charset val="238"/>
          </rPr>
          <t>SZV_B:FeladatKategoria</t>
        </r>
      </text>
    </comment>
    <comment ref="D99" authorId="0" shapeId="0">
      <text>
        <r>
          <rPr>
            <sz val="11"/>
            <rFont val="Calibri"/>
            <family val="2"/>
            <charset val="238"/>
          </rPr>
          <t>SZV_B:FeladatMegnevezes</t>
        </r>
      </text>
    </comment>
    <comment ref="E99" authorId="0" shapeId="0">
      <text>
        <r>
          <rPr>
            <sz val="11"/>
            <rFont val="Calibri"/>
            <family val="2"/>
            <charset val="238"/>
          </rPr>
          <t>SZV_B:ElviEngedelySzam</t>
        </r>
      </text>
    </comment>
    <comment ref="F99" authorId="0" shapeId="0">
      <text>
        <r>
          <rPr>
            <sz val="11"/>
            <rFont val="Calibri"/>
            <family val="2"/>
            <charset val="238"/>
          </rPr>
          <t>SZV_B:VKR_Kod</t>
        </r>
      </text>
    </comment>
    <comment ref="G99" authorId="0" shapeId="0">
      <text>
        <r>
          <rPr>
            <sz val="11"/>
            <rFont val="Calibri"/>
            <family val="2"/>
            <charset val="238"/>
          </rPr>
          <t>SZV_B:VKR_Nev</t>
        </r>
      </text>
    </comment>
    <comment ref="H99" authorId="0" shapeId="0">
      <text>
        <r>
          <rPr>
            <sz val="11"/>
            <rFont val="Calibri"/>
            <family val="2"/>
            <charset val="238"/>
          </rPr>
          <t>SZV_B:FeladatAzonosito</t>
        </r>
      </text>
    </comment>
    <comment ref="I99" authorId="0" shapeId="0">
      <text>
        <r>
          <rPr>
            <sz val="11"/>
            <rFont val="Calibri"/>
            <family val="2"/>
            <charset val="238"/>
          </rPr>
          <t>SZV_B:EllatasiTerulet</t>
        </r>
      </text>
    </comment>
    <comment ref="J99" authorId="0" shapeId="0">
      <text>
        <r>
          <rPr>
            <sz val="11"/>
            <rFont val="Calibri"/>
            <family val="2"/>
            <charset val="238"/>
          </rPr>
          <t>SZV_B:EllatasertFelelos</t>
        </r>
      </text>
    </comment>
    <comment ref="K99" authorId="0" shapeId="0">
      <text>
        <r>
          <rPr>
            <sz val="11"/>
            <rFont val="Calibri"/>
            <family val="2"/>
            <charset val="238"/>
          </rPr>
          <t>SZV_B:TervezettNettoKoltseg</t>
        </r>
      </text>
    </comment>
    <comment ref="L99" authorId="0" shapeId="0">
      <text>
        <r>
          <rPr>
            <sz val="11"/>
            <rFont val="Calibri"/>
            <family val="2"/>
            <charset val="238"/>
          </rPr>
          <t>SZV_B:IdotartamKezdes</t>
        </r>
      </text>
    </comment>
    <comment ref="M99" authorId="0" shapeId="0">
      <text>
        <r>
          <rPr>
            <sz val="11"/>
            <rFont val="Calibri"/>
            <family val="2"/>
            <charset val="238"/>
          </rPr>
          <t>SZV_B:IdotartamBefejezes</t>
        </r>
      </text>
    </comment>
    <comment ref="N99" authorId="0" shapeId="0">
      <text>
        <r>
          <rPr>
            <sz val="11"/>
            <rFont val="Calibri"/>
            <family val="2"/>
            <charset val="238"/>
          </rPr>
          <t>SZV_B:NettoKoltsegUtem1</t>
        </r>
      </text>
    </comment>
    <comment ref="O99" authorId="0" shapeId="0">
      <text>
        <r>
          <rPr>
            <sz val="11"/>
            <rFont val="Calibri"/>
            <family val="2"/>
            <charset val="238"/>
          </rPr>
          <t>SZV_B:NettoKoltsegUtem2</t>
        </r>
      </text>
    </comment>
    <comment ref="P99" authorId="0" shapeId="0">
      <text>
        <r>
          <rPr>
            <sz val="11"/>
            <rFont val="Calibri"/>
            <family val="2"/>
            <charset val="238"/>
          </rPr>
          <t>SZV_B:EM_Melleklet2_KTG</t>
        </r>
      </text>
    </comment>
    <comment ref="R99" authorId="0" shapeId="0">
      <text>
        <r>
          <rPr>
            <sz val="11"/>
            <rFont val="Calibri"/>
            <family val="2"/>
            <charset val="238"/>
          </rPr>
          <t>SZV_B:HDUtem1</t>
        </r>
      </text>
    </comment>
    <comment ref="S99" authorId="0" shapeId="0">
      <text>
        <r>
          <rPr>
            <sz val="11"/>
            <rFont val="Calibri"/>
            <family val="2"/>
            <charset val="238"/>
          </rPr>
          <t>SZV_B:ECSUtem1</t>
        </r>
      </text>
    </comment>
    <comment ref="T99" authorId="0" shapeId="0">
      <text>
        <r>
          <rPr>
            <sz val="11"/>
            <rFont val="Calibri"/>
            <family val="2"/>
            <charset val="238"/>
          </rPr>
          <t>SZV_B:KFHUtem1</t>
        </r>
      </text>
    </comment>
    <comment ref="U99" authorId="0" shapeId="0">
      <text>
        <r>
          <rPr>
            <sz val="11"/>
            <rFont val="Calibri"/>
            <family val="2"/>
            <charset val="238"/>
          </rPr>
          <t>SZV_B:Egyeb_SajatUtem1</t>
        </r>
      </text>
    </comment>
    <comment ref="V99" authorId="0" shapeId="0">
      <text>
        <r>
          <rPr>
            <sz val="11"/>
            <rFont val="Calibri"/>
            <family val="2"/>
            <charset val="238"/>
          </rPr>
          <t>SZV_B:DijUtem1</t>
        </r>
      </text>
    </comment>
    <comment ref="W99" authorId="0" shapeId="0">
      <text>
        <r>
          <rPr>
            <sz val="11"/>
            <rFont val="Calibri"/>
            <family val="2"/>
            <charset val="238"/>
          </rPr>
          <t>SZV_B:EM_Melleklet1_Utem1</t>
        </r>
      </text>
    </comment>
    <comment ref="X99" authorId="0" shapeId="0">
      <text>
        <r>
          <rPr>
            <sz val="11"/>
            <rFont val="Calibri"/>
            <family val="2"/>
            <charset val="238"/>
          </rPr>
          <t>SZV_B:EgyebAllamiUtem1</t>
        </r>
      </text>
    </comment>
    <comment ref="Y99" authorId="0" shapeId="0">
      <text>
        <r>
          <rPr>
            <sz val="11"/>
            <rFont val="Calibri"/>
            <family val="2"/>
            <charset val="238"/>
          </rPr>
          <t>SZV_B:OnkormanyzatiUtem1</t>
        </r>
      </text>
    </comment>
    <comment ref="Z99" authorId="0" shapeId="0">
      <text>
        <r>
          <rPr>
            <sz val="11"/>
            <rFont val="Calibri"/>
            <family val="2"/>
            <charset val="238"/>
          </rPr>
          <t>SZV_B:EUUtem1</t>
        </r>
      </text>
    </comment>
    <comment ref="AA99" authorId="0" shapeId="0">
      <text>
        <r>
          <rPr>
            <sz val="11"/>
            <rFont val="Calibri"/>
            <family val="2"/>
            <charset val="238"/>
          </rPr>
          <t>SZV_B:EgyebUtem1</t>
        </r>
      </text>
    </comment>
    <comment ref="AB99" authorId="0" shapeId="0">
      <text>
        <r>
          <rPr>
            <sz val="11"/>
            <rFont val="Calibri"/>
            <family val="2"/>
            <charset val="238"/>
          </rPr>
          <t>SZV_B:HitelKotvenyUtem1</t>
        </r>
      </text>
    </comment>
    <comment ref="AC99" authorId="0" shapeId="0">
      <text>
        <r>
          <rPr>
            <sz val="11"/>
            <rFont val="Calibri"/>
            <family val="2"/>
            <charset val="238"/>
          </rPr>
          <t>SZV_B:OsszesenUtem1</t>
        </r>
      </text>
    </comment>
    <comment ref="AF99" authorId="0" shapeId="0">
      <text>
        <r>
          <rPr>
            <sz val="11"/>
            <rFont val="Calibri"/>
            <family val="2"/>
            <charset val="238"/>
          </rPr>
          <t>SZV_B:HDUtem2</t>
        </r>
      </text>
    </comment>
    <comment ref="AG99" authorId="0" shapeId="0">
      <text>
        <r>
          <rPr>
            <sz val="11"/>
            <rFont val="Calibri"/>
            <family val="2"/>
            <charset val="238"/>
          </rPr>
          <t>SZV_B:ECSUtem2</t>
        </r>
      </text>
    </comment>
    <comment ref="AH99" authorId="0" shapeId="0">
      <text>
        <r>
          <rPr>
            <sz val="11"/>
            <rFont val="Calibri"/>
            <family val="2"/>
            <charset val="238"/>
          </rPr>
          <t>SZV_B:KFHUtem2</t>
        </r>
      </text>
    </comment>
    <comment ref="AI99" authorId="0" shapeId="0">
      <text>
        <r>
          <rPr>
            <sz val="11"/>
            <rFont val="Calibri"/>
            <family val="2"/>
            <charset val="238"/>
          </rPr>
          <t>SZV_B:Egyeb_SajatUtem2</t>
        </r>
      </text>
    </comment>
    <comment ref="AJ99" authorId="0" shapeId="0">
      <text>
        <r>
          <rPr>
            <sz val="11"/>
            <rFont val="Calibri"/>
            <family val="2"/>
            <charset val="238"/>
          </rPr>
          <t>SZV_B:DijUtem2</t>
        </r>
      </text>
    </comment>
    <comment ref="AK99" authorId="0" shapeId="0">
      <text>
        <r>
          <rPr>
            <sz val="11"/>
            <rFont val="Calibri"/>
            <family val="2"/>
            <charset val="238"/>
          </rPr>
          <t>SZV_B:EM_Melleklet1_Utem2</t>
        </r>
      </text>
    </comment>
    <comment ref="AL99" authorId="0" shapeId="0">
      <text>
        <r>
          <rPr>
            <sz val="11"/>
            <rFont val="Calibri"/>
            <family val="2"/>
            <charset val="238"/>
          </rPr>
          <t>SZV_B:EgyebAllamiUtem2</t>
        </r>
      </text>
    </comment>
    <comment ref="AM99" authorId="0" shapeId="0">
      <text>
        <r>
          <rPr>
            <sz val="11"/>
            <rFont val="Calibri"/>
            <family val="2"/>
            <charset val="238"/>
          </rPr>
          <t>SZV_B:OnkormanyzatiUtem2</t>
        </r>
      </text>
    </comment>
    <comment ref="AN99" authorId="0" shapeId="0">
      <text>
        <r>
          <rPr>
            <sz val="11"/>
            <rFont val="Calibri"/>
            <family val="2"/>
            <charset val="238"/>
          </rPr>
          <t>SZV_B:EUUtem2</t>
        </r>
      </text>
    </comment>
    <comment ref="AO99" authorId="0" shapeId="0">
      <text>
        <r>
          <rPr>
            <sz val="11"/>
            <rFont val="Calibri"/>
            <family val="2"/>
            <charset val="238"/>
          </rPr>
          <t>SZV_B:EgyebUtem2</t>
        </r>
      </text>
    </comment>
    <comment ref="AP99" authorId="0" shapeId="0">
      <text>
        <r>
          <rPr>
            <sz val="11"/>
            <rFont val="Calibri"/>
            <family val="2"/>
            <charset val="238"/>
          </rPr>
          <t>SZV_B:HitelKotvenyUtem2</t>
        </r>
      </text>
    </comment>
    <comment ref="AQ99" authorId="0" shapeId="0">
      <text>
        <r>
          <rPr>
            <sz val="11"/>
            <rFont val="Calibri"/>
            <family val="2"/>
            <charset val="238"/>
          </rPr>
          <t>SZV_B:OsszesenUtem2</t>
        </r>
      </text>
    </comment>
    <comment ref="AR99" authorId="0" shapeId="0">
      <text>
        <r>
          <rPr>
            <sz val="11"/>
            <rFont val="Calibri"/>
            <family val="2"/>
            <charset val="238"/>
          </rPr>
          <t>SZV_B:ForrashianyUtem2</t>
        </r>
      </text>
    </comment>
    <comment ref="AU99" authorId="0" shapeId="0">
      <text>
        <r>
          <rPr>
            <sz val="11"/>
            <rFont val="Calibri"/>
            <family val="2"/>
            <charset val="238"/>
          </rPr>
          <t>SZV_B:Indokolas</t>
        </r>
      </text>
    </comment>
    <comment ref="AV99" authorId="0" shapeId="0">
      <text>
        <r>
          <rPr>
            <sz val="11"/>
            <rFont val="Calibri"/>
            <family val="2"/>
            <charset val="238"/>
          </rPr>
          <t>SZV_B:Megjegyzes</t>
        </r>
      </text>
    </comment>
    <comment ref="AW99" authorId="0" shapeId="0">
      <text>
        <r>
          <rPr>
            <sz val="11"/>
            <rFont val="Calibri"/>
            <family val="2"/>
            <charset val="238"/>
          </rPr>
          <t>SZV_B:FeladatSorszam</t>
        </r>
      </text>
    </comment>
    <comment ref="AY99" authorId="0" shapeId="0">
      <text>
        <r>
          <rPr>
            <sz val="11"/>
            <rFont val="Calibri"/>
            <family val="2"/>
            <charset val="238"/>
          </rPr>
          <t>SZV_B:ISA</t>
        </r>
      </text>
    </comment>
    <comment ref="B100" authorId="0" shapeId="0">
      <text>
        <r>
          <rPr>
            <sz val="11"/>
            <rFont val="Calibri"/>
            <family val="2"/>
            <charset val="238"/>
          </rPr>
          <t>SZV_B:FontossagiSorrent</t>
        </r>
      </text>
    </comment>
    <comment ref="C100" authorId="0" shapeId="0">
      <text>
        <r>
          <rPr>
            <sz val="11"/>
            <rFont val="Calibri"/>
            <family val="2"/>
            <charset val="238"/>
          </rPr>
          <t>SZV_B:FeladatKategoria</t>
        </r>
      </text>
    </comment>
    <comment ref="D100" authorId="0" shapeId="0">
      <text>
        <r>
          <rPr>
            <sz val="11"/>
            <rFont val="Calibri"/>
            <family val="2"/>
            <charset val="238"/>
          </rPr>
          <t>SZV_B:FeladatMegnevezes</t>
        </r>
      </text>
    </comment>
    <comment ref="E100" authorId="0" shapeId="0">
      <text>
        <r>
          <rPr>
            <sz val="11"/>
            <rFont val="Calibri"/>
            <family val="2"/>
            <charset val="238"/>
          </rPr>
          <t>SZV_B:ElviEngedelySzam</t>
        </r>
      </text>
    </comment>
    <comment ref="F100" authorId="0" shapeId="0">
      <text>
        <r>
          <rPr>
            <sz val="11"/>
            <rFont val="Calibri"/>
            <family val="2"/>
            <charset val="238"/>
          </rPr>
          <t>SZV_B:VKR_Kod</t>
        </r>
      </text>
    </comment>
    <comment ref="G100" authorId="0" shapeId="0">
      <text>
        <r>
          <rPr>
            <sz val="11"/>
            <rFont val="Calibri"/>
            <family val="2"/>
            <charset val="238"/>
          </rPr>
          <t>SZV_B:VKR_Nev</t>
        </r>
      </text>
    </comment>
    <comment ref="H100" authorId="0" shapeId="0">
      <text>
        <r>
          <rPr>
            <sz val="11"/>
            <rFont val="Calibri"/>
            <family val="2"/>
            <charset val="238"/>
          </rPr>
          <t>SZV_B:FeladatAzonosito</t>
        </r>
      </text>
    </comment>
    <comment ref="I100" authorId="0" shapeId="0">
      <text>
        <r>
          <rPr>
            <sz val="11"/>
            <rFont val="Calibri"/>
            <family val="2"/>
            <charset val="238"/>
          </rPr>
          <t>SZV_B:EllatasiTerulet</t>
        </r>
      </text>
    </comment>
    <comment ref="J100" authorId="0" shapeId="0">
      <text>
        <r>
          <rPr>
            <sz val="11"/>
            <rFont val="Calibri"/>
            <family val="2"/>
            <charset val="238"/>
          </rPr>
          <t>SZV_B:EllatasertFelelos</t>
        </r>
      </text>
    </comment>
    <comment ref="K100" authorId="0" shapeId="0">
      <text>
        <r>
          <rPr>
            <sz val="11"/>
            <rFont val="Calibri"/>
            <family val="2"/>
            <charset val="238"/>
          </rPr>
          <t>SZV_B:TervezettNettoKoltseg</t>
        </r>
      </text>
    </comment>
    <comment ref="L100" authorId="0" shapeId="0">
      <text>
        <r>
          <rPr>
            <sz val="11"/>
            <rFont val="Calibri"/>
            <family val="2"/>
            <charset val="238"/>
          </rPr>
          <t>SZV_B:IdotartamKezdes</t>
        </r>
      </text>
    </comment>
    <comment ref="M100" authorId="0" shapeId="0">
      <text>
        <r>
          <rPr>
            <sz val="11"/>
            <rFont val="Calibri"/>
            <family val="2"/>
            <charset val="238"/>
          </rPr>
          <t>SZV_B:IdotartamBefejezes</t>
        </r>
      </text>
    </comment>
    <comment ref="N100" authorId="0" shapeId="0">
      <text>
        <r>
          <rPr>
            <sz val="11"/>
            <rFont val="Calibri"/>
            <family val="2"/>
            <charset val="238"/>
          </rPr>
          <t>SZV_B:NettoKoltsegUtem1</t>
        </r>
      </text>
    </comment>
    <comment ref="O100" authorId="0" shapeId="0">
      <text>
        <r>
          <rPr>
            <sz val="11"/>
            <rFont val="Calibri"/>
            <family val="2"/>
            <charset val="238"/>
          </rPr>
          <t>SZV_B:NettoKoltsegUtem2</t>
        </r>
      </text>
    </comment>
    <comment ref="P100" authorId="0" shapeId="0">
      <text>
        <r>
          <rPr>
            <sz val="11"/>
            <rFont val="Calibri"/>
            <family val="2"/>
            <charset val="238"/>
          </rPr>
          <t>SZV_B:EM_Melleklet2_KTG</t>
        </r>
      </text>
    </comment>
    <comment ref="R100" authorId="0" shapeId="0">
      <text>
        <r>
          <rPr>
            <sz val="11"/>
            <rFont val="Calibri"/>
            <family val="2"/>
            <charset val="238"/>
          </rPr>
          <t>SZV_B:HDUtem1</t>
        </r>
      </text>
    </comment>
    <comment ref="S100" authorId="0" shapeId="0">
      <text>
        <r>
          <rPr>
            <sz val="11"/>
            <rFont val="Calibri"/>
            <family val="2"/>
            <charset val="238"/>
          </rPr>
          <t>SZV_B:ECSUtem1</t>
        </r>
      </text>
    </comment>
    <comment ref="T100" authorId="0" shapeId="0">
      <text>
        <r>
          <rPr>
            <sz val="11"/>
            <rFont val="Calibri"/>
            <family val="2"/>
            <charset val="238"/>
          </rPr>
          <t>SZV_B:KFHUtem1</t>
        </r>
      </text>
    </comment>
    <comment ref="U100" authorId="0" shapeId="0">
      <text>
        <r>
          <rPr>
            <sz val="11"/>
            <rFont val="Calibri"/>
            <family val="2"/>
            <charset val="238"/>
          </rPr>
          <t>SZV_B:Egyeb_SajatUtem1</t>
        </r>
      </text>
    </comment>
    <comment ref="V100" authorId="0" shapeId="0">
      <text>
        <r>
          <rPr>
            <sz val="11"/>
            <rFont val="Calibri"/>
            <family val="2"/>
            <charset val="238"/>
          </rPr>
          <t>SZV_B:DijUtem1</t>
        </r>
      </text>
    </comment>
    <comment ref="W100" authorId="0" shapeId="0">
      <text>
        <r>
          <rPr>
            <sz val="11"/>
            <rFont val="Calibri"/>
            <family val="2"/>
            <charset val="238"/>
          </rPr>
          <t>SZV_B:EM_Melleklet1_Utem1</t>
        </r>
      </text>
    </comment>
    <comment ref="X100" authorId="0" shapeId="0">
      <text>
        <r>
          <rPr>
            <sz val="11"/>
            <rFont val="Calibri"/>
            <family val="2"/>
            <charset val="238"/>
          </rPr>
          <t>SZV_B:EgyebAllamiUtem1</t>
        </r>
      </text>
    </comment>
    <comment ref="Y100" authorId="0" shapeId="0">
      <text>
        <r>
          <rPr>
            <sz val="11"/>
            <rFont val="Calibri"/>
            <family val="2"/>
            <charset val="238"/>
          </rPr>
          <t>SZV_B:OnkormanyzatiUtem1</t>
        </r>
      </text>
    </comment>
    <comment ref="Z100" authorId="0" shapeId="0">
      <text>
        <r>
          <rPr>
            <sz val="11"/>
            <rFont val="Calibri"/>
            <family val="2"/>
            <charset val="238"/>
          </rPr>
          <t>SZV_B:EUUtem1</t>
        </r>
      </text>
    </comment>
    <comment ref="AA100" authorId="0" shapeId="0">
      <text>
        <r>
          <rPr>
            <sz val="11"/>
            <rFont val="Calibri"/>
            <family val="2"/>
            <charset val="238"/>
          </rPr>
          <t>SZV_B:EgyebUtem1</t>
        </r>
      </text>
    </comment>
    <comment ref="AB100" authorId="0" shapeId="0">
      <text>
        <r>
          <rPr>
            <sz val="11"/>
            <rFont val="Calibri"/>
            <family val="2"/>
            <charset val="238"/>
          </rPr>
          <t>SZV_B:HitelKotvenyUtem1</t>
        </r>
      </text>
    </comment>
    <comment ref="AC100" authorId="0" shapeId="0">
      <text>
        <r>
          <rPr>
            <sz val="11"/>
            <rFont val="Calibri"/>
            <family val="2"/>
            <charset val="238"/>
          </rPr>
          <t>SZV_B:OsszesenUtem1</t>
        </r>
      </text>
    </comment>
    <comment ref="AF100" authorId="0" shapeId="0">
      <text>
        <r>
          <rPr>
            <sz val="11"/>
            <rFont val="Calibri"/>
            <family val="2"/>
            <charset val="238"/>
          </rPr>
          <t>SZV_B:HDUtem2</t>
        </r>
      </text>
    </comment>
    <comment ref="AG100" authorId="0" shapeId="0">
      <text>
        <r>
          <rPr>
            <sz val="11"/>
            <rFont val="Calibri"/>
            <family val="2"/>
            <charset val="238"/>
          </rPr>
          <t>SZV_B:ECSUtem2</t>
        </r>
      </text>
    </comment>
    <comment ref="AH100" authorId="0" shapeId="0">
      <text>
        <r>
          <rPr>
            <sz val="11"/>
            <rFont val="Calibri"/>
            <family val="2"/>
            <charset val="238"/>
          </rPr>
          <t>SZV_B:KFHUtem2</t>
        </r>
      </text>
    </comment>
    <comment ref="AI100" authorId="0" shapeId="0">
      <text>
        <r>
          <rPr>
            <sz val="11"/>
            <rFont val="Calibri"/>
            <family val="2"/>
            <charset val="238"/>
          </rPr>
          <t>SZV_B:Egyeb_SajatUtem2</t>
        </r>
      </text>
    </comment>
    <comment ref="AJ100" authorId="0" shapeId="0">
      <text>
        <r>
          <rPr>
            <sz val="11"/>
            <rFont val="Calibri"/>
            <family val="2"/>
            <charset val="238"/>
          </rPr>
          <t>SZV_B:DijUtem2</t>
        </r>
      </text>
    </comment>
    <comment ref="AK100" authorId="0" shapeId="0">
      <text>
        <r>
          <rPr>
            <sz val="11"/>
            <rFont val="Calibri"/>
            <family val="2"/>
            <charset val="238"/>
          </rPr>
          <t>SZV_B:EM_Melleklet1_Utem2</t>
        </r>
      </text>
    </comment>
    <comment ref="AL100" authorId="0" shapeId="0">
      <text>
        <r>
          <rPr>
            <sz val="11"/>
            <rFont val="Calibri"/>
            <family val="2"/>
            <charset val="238"/>
          </rPr>
          <t>SZV_B:EgyebAllamiUtem2</t>
        </r>
      </text>
    </comment>
    <comment ref="AM100" authorId="0" shapeId="0">
      <text>
        <r>
          <rPr>
            <sz val="11"/>
            <rFont val="Calibri"/>
            <family val="2"/>
            <charset val="238"/>
          </rPr>
          <t>SZV_B:OnkormanyzatiUtem2</t>
        </r>
      </text>
    </comment>
    <comment ref="AN100" authorId="0" shapeId="0">
      <text>
        <r>
          <rPr>
            <sz val="11"/>
            <rFont val="Calibri"/>
            <family val="2"/>
            <charset val="238"/>
          </rPr>
          <t>SZV_B:EUUtem2</t>
        </r>
      </text>
    </comment>
    <comment ref="AO100" authorId="0" shapeId="0">
      <text>
        <r>
          <rPr>
            <sz val="11"/>
            <rFont val="Calibri"/>
            <family val="2"/>
            <charset val="238"/>
          </rPr>
          <t>SZV_B:EgyebUtem2</t>
        </r>
      </text>
    </comment>
    <comment ref="AP100" authorId="0" shapeId="0">
      <text>
        <r>
          <rPr>
            <sz val="11"/>
            <rFont val="Calibri"/>
            <family val="2"/>
            <charset val="238"/>
          </rPr>
          <t>SZV_B:HitelKotvenyUtem2</t>
        </r>
      </text>
    </comment>
    <comment ref="AQ100" authorId="0" shapeId="0">
      <text>
        <r>
          <rPr>
            <sz val="11"/>
            <rFont val="Calibri"/>
            <family val="2"/>
            <charset val="238"/>
          </rPr>
          <t>SZV_B:OsszesenUtem2</t>
        </r>
      </text>
    </comment>
    <comment ref="AR100" authorId="0" shapeId="0">
      <text>
        <r>
          <rPr>
            <sz val="11"/>
            <rFont val="Calibri"/>
            <family val="2"/>
            <charset val="238"/>
          </rPr>
          <t>SZV_B:ForrashianyUtem2</t>
        </r>
      </text>
    </comment>
    <comment ref="AU100" authorId="0" shapeId="0">
      <text>
        <r>
          <rPr>
            <sz val="11"/>
            <rFont val="Calibri"/>
            <family val="2"/>
            <charset val="238"/>
          </rPr>
          <t>SZV_B:Indokolas</t>
        </r>
      </text>
    </comment>
    <comment ref="AV100" authorId="0" shapeId="0">
      <text>
        <r>
          <rPr>
            <sz val="11"/>
            <rFont val="Calibri"/>
            <family val="2"/>
            <charset val="238"/>
          </rPr>
          <t>SZV_B:Megjegyzes</t>
        </r>
      </text>
    </comment>
    <comment ref="AW100" authorId="0" shapeId="0">
      <text>
        <r>
          <rPr>
            <sz val="11"/>
            <rFont val="Calibri"/>
            <family val="2"/>
            <charset val="238"/>
          </rPr>
          <t>SZV_B:FeladatSorszam</t>
        </r>
      </text>
    </comment>
    <comment ref="AY100" authorId="0" shapeId="0">
      <text>
        <r>
          <rPr>
            <sz val="11"/>
            <rFont val="Calibri"/>
            <family val="2"/>
            <charset val="238"/>
          </rPr>
          <t>SZV_B:ISA</t>
        </r>
      </text>
    </comment>
    <comment ref="B101" authorId="0" shapeId="0">
      <text>
        <r>
          <rPr>
            <sz val="11"/>
            <rFont val="Calibri"/>
            <family val="2"/>
            <charset val="238"/>
          </rPr>
          <t>SZV_B:FontossagiSorrent</t>
        </r>
      </text>
    </comment>
    <comment ref="C101" authorId="0" shapeId="0">
      <text>
        <r>
          <rPr>
            <sz val="11"/>
            <rFont val="Calibri"/>
            <family val="2"/>
            <charset val="238"/>
          </rPr>
          <t>SZV_B:FeladatKategoria</t>
        </r>
      </text>
    </comment>
    <comment ref="D101" authorId="0" shapeId="0">
      <text>
        <r>
          <rPr>
            <sz val="11"/>
            <rFont val="Calibri"/>
            <family val="2"/>
            <charset val="238"/>
          </rPr>
          <t>SZV_B:FeladatMegnevezes</t>
        </r>
      </text>
    </comment>
    <comment ref="E101" authorId="0" shapeId="0">
      <text>
        <r>
          <rPr>
            <sz val="11"/>
            <rFont val="Calibri"/>
            <family val="2"/>
            <charset val="238"/>
          </rPr>
          <t>SZV_B:ElviEngedelySzam</t>
        </r>
      </text>
    </comment>
    <comment ref="F101" authorId="0" shapeId="0">
      <text>
        <r>
          <rPr>
            <sz val="11"/>
            <rFont val="Calibri"/>
            <family val="2"/>
            <charset val="238"/>
          </rPr>
          <t>SZV_B:VKR_Kod</t>
        </r>
      </text>
    </comment>
    <comment ref="G101" authorId="0" shapeId="0">
      <text>
        <r>
          <rPr>
            <sz val="11"/>
            <rFont val="Calibri"/>
            <family val="2"/>
            <charset val="238"/>
          </rPr>
          <t>SZV_B:VKR_Nev</t>
        </r>
      </text>
    </comment>
    <comment ref="H101" authorId="0" shapeId="0">
      <text>
        <r>
          <rPr>
            <sz val="11"/>
            <rFont val="Calibri"/>
            <family val="2"/>
            <charset val="238"/>
          </rPr>
          <t>SZV_B:FeladatAzonosito</t>
        </r>
      </text>
    </comment>
    <comment ref="I101" authorId="0" shapeId="0">
      <text>
        <r>
          <rPr>
            <sz val="11"/>
            <rFont val="Calibri"/>
            <family val="2"/>
            <charset val="238"/>
          </rPr>
          <t>SZV_B:EllatasiTerulet</t>
        </r>
      </text>
    </comment>
    <comment ref="J101" authorId="0" shapeId="0">
      <text>
        <r>
          <rPr>
            <sz val="11"/>
            <rFont val="Calibri"/>
            <family val="2"/>
            <charset val="238"/>
          </rPr>
          <t>SZV_B:EllatasertFelelos</t>
        </r>
      </text>
    </comment>
    <comment ref="K101" authorId="0" shapeId="0">
      <text>
        <r>
          <rPr>
            <sz val="11"/>
            <rFont val="Calibri"/>
            <family val="2"/>
            <charset val="238"/>
          </rPr>
          <t>SZV_B:TervezettNettoKoltseg</t>
        </r>
      </text>
    </comment>
    <comment ref="L101" authorId="0" shapeId="0">
      <text>
        <r>
          <rPr>
            <sz val="11"/>
            <rFont val="Calibri"/>
            <family val="2"/>
            <charset val="238"/>
          </rPr>
          <t>SZV_B:IdotartamKezdes</t>
        </r>
      </text>
    </comment>
    <comment ref="M101" authorId="0" shapeId="0">
      <text>
        <r>
          <rPr>
            <sz val="11"/>
            <rFont val="Calibri"/>
            <family val="2"/>
            <charset val="238"/>
          </rPr>
          <t>SZV_B:IdotartamBefejezes</t>
        </r>
      </text>
    </comment>
    <comment ref="N101" authorId="0" shapeId="0">
      <text>
        <r>
          <rPr>
            <sz val="11"/>
            <rFont val="Calibri"/>
            <family val="2"/>
            <charset val="238"/>
          </rPr>
          <t>SZV_B:NettoKoltsegUtem1</t>
        </r>
      </text>
    </comment>
    <comment ref="O101" authorId="0" shapeId="0">
      <text>
        <r>
          <rPr>
            <sz val="11"/>
            <rFont val="Calibri"/>
            <family val="2"/>
            <charset val="238"/>
          </rPr>
          <t>SZV_B:NettoKoltsegUtem2</t>
        </r>
      </text>
    </comment>
    <comment ref="P101" authorId="0" shapeId="0">
      <text>
        <r>
          <rPr>
            <sz val="11"/>
            <rFont val="Calibri"/>
            <family val="2"/>
            <charset val="238"/>
          </rPr>
          <t>SZV_B:EM_Melleklet2_KTG</t>
        </r>
      </text>
    </comment>
    <comment ref="R101" authorId="0" shapeId="0">
      <text>
        <r>
          <rPr>
            <sz val="11"/>
            <rFont val="Calibri"/>
            <family val="2"/>
            <charset val="238"/>
          </rPr>
          <t>SZV_B:HDUtem1</t>
        </r>
      </text>
    </comment>
    <comment ref="S101" authorId="0" shapeId="0">
      <text>
        <r>
          <rPr>
            <sz val="11"/>
            <rFont val="Calibri"/>
            <family val="2"/>
            <charset val="238"/>
          </rPr>
          <t>SZV_B:ECSUtem1</t>
        </r>
      </text>
    </comment>
    <comment ref="T101" authorId="0" shapeId="0">
      <text>
        <r>
          <rPr>
            <sz val="11"/>
            <rFont val="Calibri"/>
            <family val="2"/>
            <charset val="238"/>
          </rPr>
          <t>SZV_B:KFHUtem1</t>
        </r>
      </text>
    </comment>
    <comment ref="U101" authorId="0" shapeId="0">
      <text>
        <r>
          <rPr>
            <sz val="11"/>
            <rFont val="Calibri"/>
            <family val="2"/>
            <charset val="238"/>
          </rPr>
          <t>SZV_B:Egyeb_SajatUtem1</t>
        </r>
      </text>
    </comment>
    <comment ref="V101" authorId="0" shapeId="0">
      <text>
        <r>
          <rPr>
            <sz val="11"/>
            <rFont val="Calibri"/>
            <family val="2"/>
            <charset val="238"/>
          </rPr>
          <t>SZV_B:DijUtem1</t>
        </r>
      </text>
    </comment>
    <comment ref="W101" authorId="0" shapeId="0">
      <text>
        <r>
          <rPr>
            <sz val="11"/>
            <rFont val="Calibri"/>
            <family val="2"/>
            <charset val="238"/>
          </rPr>
          <t>SZV_B:EM_Melleklet1_Utem1</t>
        </r>
      </text>
    </comment>
    <comment ref="X101" authorId="0" shapeId="0">
      <text>
        <r>
          <rPr>
            <sz val="11"/>
            <rFont val="Calibri"/>
            <family val="2"/>
            <charset val="238"/>
          </rPr>
          <t>SZV_B:EgyebAllamiUtem1</t>
        </r>
      </text>
    </comment>
    <comment ref="Y101" authorId="0" shapeId="0">
      <text>
        <r>
          <rPr>
            <sz val="11"/>
            <rFont val="Calibri"/>
            <family val="2"/>
            <charset val="238"/>
          </rPr>
          <t>SZV_B:OnkormanyzatiUtem1</t>
        </r>
      </text>
    </comment>
    <comment ref="Z101" authorId="0" shapeId="0">
      <text>
        <r>
          <rPr>
            <sz val="11"/>
            <rFont val="Calibri"/>
            <family val="2"/>
            <charset val="238"/>
          </rPr>
          <t>SZV_B:EUUtem1</t>
        </r>
      </text>
    </comment>
    <comment ref="AA101" authorId="0" shapeId="0">
      <text>
        <r>
          <rPr>
            <sz val="11"/>
            <rFont val="Calibri"/>
            <family val="2"/>
            <charset val="238"/>
          </rPr>
          <t>SZV_B:EgyebUtem1</t>
        </r>
      </text>
    </comment>
    <comment ref="AB101" authorId="0" shapeId="0">
      <text>
        <r>
          <rPr>
            <sz val="11"/>
            <rFont val="Calibri"/>
            <family val="2"/>
            <charset val="238"/>
          </rPr>
          <t>SZV_B:HitelKotvenyUtem1</t>
        </r>
      </text>
    </comment>
    <comment ref="AC101" authorId="0" shapeId="0">
      <text>
        <r>
          <rPr>
            <sz val="11"/>
            <rFont val="Calibri"/>
            <family val="2"/>
            <charset val="238"/>
          </rPr>
          <t>SZV_B:OsszesenUtem1</t>
        </r>
      </text>
    </comment>
    <comment ref="AF101" authorId="0" shapeId="0">
      <text>
        <r>
          <rPr>
            <sz val="11"/>
            <rFont val="Calibri"/>
            <family val="2"/>
            <charset val="238"/>
          </rPr>
          <t>SZV_B:HDUtem2</t>
        </r>
      </text>
    </comment>
    <comment ref="AG101" authorId="0" shapeId="0">
      <text>
        <r>
          <rPr>
            <sz val="11"/>
            <rFont val="Calibri"/>
            <family val="2"/>
            <charset val="238"/>
          </rPr>
          <t>SZV_B:ECSUtem2</t>
        </r>
      </text>
    </comment>
    <comment ref="AH101" authorId="0" shapeId="0">
      <text>
        <r>
          <rPr>
            <sz val="11"/>
            <rFont val="Calibri"/>
            <family val="2"/>
            <charset val="238"/>
          </rPr>
          <t>SZV_B:KFHUtem2</t>
        </r>
      </text>
    </comment>
    <comment ref="AI101" authorId="0" shapeId="0">
      <text>
        <r>
          <rPr>
            <sz val="11"/>
            <rFont val="Calibri"/>
            <family val="2"/>
            <charset val="238"/>
          </rPr>
          <t>SZV_B:Egyeb_SajatUtem2</t>
        </r>
      </text>
    </comment>
    <comment ref="AJ101" authorId="0" shapeId="0">
      <text>
        <r>
          <rPr>
            <sz val="11"/>
            <rFont val="Calibri"/>
            <family val="2"/>
            <charset val="238"/>
          </rPr>
          <t>SZV_B:DijUtem2</t>
        </r>
      </text>
    </comment>
    <comment ref="AK101" authorId="0" shapeId="0">
      <text>
        <r>
          <rPr>
            <sz val="11"/>
            <rFont val="Calibri"/>
            <family val="2"/>
            <charset val="238"/>
          </rPr>
          <t>SZV_B:EM_Melleklet1_Utem2</t>
        </r>
      </text>
    </comment>
    <comment ref="AL101" authorId="0" shapeId="0">
      <text>
        <r>
          <rPr>
            <sz val="11"/>
            <rFont val="Calibri"/>
            <family val="2"/>
            <charset val="238"/>
          </rPr>
          <t>SZV_B:EgyebAllamiUtem2</t>
        </r>
      </text>
    </comment>
    <comment ref="AM101" authorId="0" shapeId="0">
      <text>
        <r>
          <rPr>
            <sz val="11"/>
            <rFont val="Calibri"/>
            <family val="2"/>
            <charset val="238"/>
          </rPr>
          <t>SZV_B:OnkormanyzatiUtem2</t>
        </r>
      </text>
    </comment>
    <comment ref="AN101" authorId="0" shapeId="0">
      <text>
        <r>
          <rPr>
            <sz val="11"/>
            <rFont val="Calibri"/>
            <family val="2"/>
            <charset val="238"/>
          </rPr>
          <t>SZV_B:EUUtem2</t>
        </r>
      </text>
    </comment>
    <comment ref="AO101" authorId="0" shapeId="0">
      <text>
        <r>
          <rPr>
            <sz val="11"/>
            <rFont val="Calibri"/>
            <family val="2"/>
            <charset val="238"/>
          </rPr>
          <t>SZV_B:EgyebUtem2</t>
        </r>
      </text>
    </comment>
    <comment ref="AP101" authorId="0" shapeId="0">
      <text>
        <r>
          <rPr>
            <sz val="11"/>
            <rFont val="Calibri"/>
            <family val="2"/>
            <charset val="238"/>
          </rPr>
          <t>SZV_B:HitelKotvenyUtem2</t>
        </r>
      </text>
    </comment>
    <comment ref="AQ101" authorId="0" shapeId="0">
      <text>
        <r>
          <rPr>
            <sz val="11"/>
            <rFont val="Calibri"/>
            <family val="2"/>
            <charset val="238"/>
          </rPr>
          <t>SZV_B:OsszesenUtem2</t>
        </r>
      </text>
    </comment>
    <comment ref="AR101" authorId="0" shapeId="0">
      <text>
        <r>
          <rPr>
            <sz val="11"/>
            <rFont val="Calibri"/>
            <family val="2"/>
            <charset val="238"/>
          </rPr>
          <t>SZV_B:ForrashianyUtem2</t>
        </r>
      </text>
    </comment>
    <comment ref="AU101" authorId="0" shapeId="0">
      <text>
        <r>
          <rPr>
            <sz val="11"/>
            <rFont val="Calibri"/>
            <family val="2"/>
            <charset val="238"/>
          </rPr>
          <t>SZV_B:Indokolas</t>
        </r>
      </text>
    </comment>
    <comment ref="AV101" authorId="0" shapeId="0">
      <text>
        <r>
          <rPr>
            <sz val="11"/>
            <rFont val="Calibri"/>
            <family val="2"/>
            <charset val="238"/>
          </rPr>
          <t>SZV_B:Megjegyzes</t>
        </r>
      </text>
    </comment>
    <comment ref="AW101" authorId="0" shapeId="0">
      <text>
        <r>
          <rPr>
            <sz val="11"/>
            <rFont val="Calibri"/>
            <family val="2"/>
            <charset val="238"/>
          </rPr>
          <t>SZV_B:FeladatSorszam</t>
        </r>
      </text>
    </comment>
    <comment ref="AY101" authorId="0" shapeId="0">
      <text>
        <r>
          <rPr>
            <sz val="11"/>
            <rFont val="Calibri"/>
            <family val="2"/>
            <charset val="238"/>
          </rPr>
          <t>SZV_B:ISA</t>
        </r>
      </text>
    </comment>
    <comment ref="B103" authorId="0" shapeId="0">
      <text>
        <r>
          <rPr>
            <sz val="11"/>
            <rFont val="Calibri"/>
            <family val="2"/>
            <charset val="238"/>
          </rPr>
          <t>SZV_B:FontossagiSorrent</t>
        </r>
      </text>
    </comment>
    <comment ref="C103" authorId="0" shapeId="0">
      <text>
        <r>
          <rPr>
            <sz val="11"/>
            <rFont val="Calibri"/>
            <family val="2"/>
            <charset val="238"/>
          </rPr>
          <t>SZV_B:FeladatKategoria</t>
        </r>
      </text>
    </comment>
    <comment ref="D103" authorId="0" shapeId="0">
      <text>
        <r>
          <rPr>
            <sz val="11"/>
            <rFont val="Calibri"/>
            <family val="2"/>
            <charset val="238"/>
          </rPr>
          <t>SZV_B:FeladatMegnevezes</t>
        </r>
      </text>
    </comment>
    <comment ref="E103" authorId="0" shapeId="0">
      <text>
        <r>
          <rPr>
            <sz val="11"/>
            <rFont val="Calibri"/>
            <family val="2"/>
            <charset val="238"/>
          </rPr>
          <t>SZV_B:ElviEngedelySzam</t>
        </r>
      </text>
    </comment>
    <comment ref="F103" authorId="0" shapeId="0">
      <text>
        <r>
          <rPr>
            <sz val="11"/>
            <rFont val="Calibri"/>
            <family val="2"/>
            <charset val="238"/>
          </rPr>
          <t>SZV_B:VKR_Kod</t>
        </r>
      </text>
    </comment>
    <comment ref="G103" authorId="0" shapeId="0">
      <text>
        <r>
          <rPr>
            <sz val="11"/>
            <rFont val="Calibri"/>
            <family val="2"/>
            <charset val="238"/>
          </rPr>
          <t>SZV_B:VKR_Nev</t>
        </r>
      </text>
    </comment>
    <comment ref="H103" authorId="0" shapeId="0">
      <text>
        <r>
          <rPr>
            <sz val="11"/>
            <rFont val="Calibri"/>
            <family val="2"/>
            <charset val="238"/>
          </rPr>
          <t>SZV_B:FeladatAzonosito</t>
        </r>
      </text>
    </comment>
    <comment ref="I103" authorId="0" shapeId="0">
      <text>
        <r>
          <rPr>
            <sz val="11"/>
            <rFont val="Calibri"/>
            <family val="2"/>
            <charset val="238"/>
          </rPr>
          <t>SZV_B:EllatasiTerulet</t>
        </r>
      </text>
    </comment>
    <comment ref="J103" authorId="0" shapeId="0">
      <text>
        <r>
          <rPr>
            <sz val="11"/>
            <rFont val="Calibri"/>
            <family val="2"/>
            <charset val="238"/>
          </rPr>
          <t>SZV_B:EllatasertFelelos</t>
        </r>
      </text>
    </comment>
    <comment ref="K103" authorId="0" shapeId="0">
      <text>
        <r>
          <rPr>
            <sz val="11"/>
            <rFont val="Calibri"/>
            <family val="2"/>
            <charset val="238"/>
          </rPr>
          <t>SZV_B:TervezettNettoKoltseg</t>
        </r>
      </text>
    </comment>
    <comment ref="L103" authorId="0" shapeId="0">
      <text>
        <r>
          <rPr>
            <sz val="11"/>
            <rFont val="Calibri"/>
            <family val="2"/>
            <charset val="238"/>
          </rPr>
          <t>SZV_B:IdotartamKezdes</t>
        </r>
      </text>
    </comment>
    <comment ref="M103" authorId="0" shapeId="0">
      <text>
        <r>
          <rPr>
            <sz val="11"/>
            <rFont val="Calibri"/>
            <family val="2"/>
            <charset val="238"/>
          </rPr>
          <t>SZV_B:IdotartamBefejezes</t>
        </r>
      </text>
    </comment>
    <comment ref="N103" authorId="0" shapeId="0">
      <text>
        <r>
          <rPr>
            <sz val="11"/>
            <rFont val="Calibri"/>
            <family val="2"/>
            <charset val="238"/>
          </rPr>
          <t>SZV_B:NettoKoltsegUtem1</t>
        </r>
      </text>
    </comment>
    <comment ref="O103" authorId="0" shapeId="0">
      <text>
        <r>
          <rPr>
            <sz val="11"/>
            <rFont val="Calibri"/>
            <family val="2"/>
            <charset val="238"/>
          </rPr>
          <t>SZV_B:NettoKoltsegUtem2</t>
        </r>
      </text>
    </comment>
    <comment ref="P103" authorId="0" shapeId="0">
      <text>
        <r>
          <rPr>
            <sz val="11"/>
            <rFont val="Calibri"/>
            <family val="2"/>
            <charset val="238"/>
          </rPr>
          <t>SZV_B:EM_Melleklet2_KTG</t>
        </r>
      </text>
    </comment>
    <comment ref="R103" authorId="0" shapeId="0">
      <text>
        <r>
          <rPr>
            <sz val="11"/>
            <rFont val="Calibri"/>
            <family val="2"/>
            <charset val="238"/>
          </rPr>
          <t>SZV_B:HDUtem1</t>
        </r>
      </text>
    </comment>
    <comment ref="S103" authorId="0" shapeId="0">
      <text>
        <r>
          <rPr>
            <sz val="11"/>
            <rFont val="Calibri"/>
            <family val="2"/>
            <charset val="238"/>
          </rPr>
          <t>SZV_B:ECSUtem1</t>
        </r>
      </text>
    </comment>
    <comment ref="T103" authorId="0" shapeId="0">
      <text>
        <r>
          <rPr>
            <sz val="11"/>
            <rFont val="Calibri"/>
            <family val="2"/>
            <charset val="238"/>
          </rPr>
          <t>SZV_B:KFHUtem1</t>
        </r>
      </text>
    </comment>
    <comment ref="U103" authorId="0" shapeId="0">
      <text>
        <r>
          <rPr>
            <sz val="11"/>
            <rFont val="Calibri"/>
            <family val="2"/>
            <charset val="238"/>
          </rPr>
          <t>SZV_B:Egyeb_SajatUtem1</t>
        </r>
      </text>
    </comment>
    <comment ref="V103" authorId="0" shapeId="0">
      <text>
        <r>
          <rPr>
            <sz val="11"/>
            <rFont val="Calibri"/>
            <family val="2"/>
            <charset val="238"/>
          </rPr>
          <t>SZV_B:DijUtem1</t>
        </r>
      </text>
    </comment>
    <comment ref="W103" authorId="0" shapeId="0">
      <text>
        <r>
          <rPr>
            <sz val="11"/>
            <rFont val="Calibri"/>
            <family val="2"/>
            <charset val="238"/>
          </rPr>
          <t>SZV_B:EM_Melleklet1_Utem1</t>
        </r>
      </text>
    </comment>
    <comment ref="X103" authorId="0" shapeId="0">
      <text>
        <r>
          <rPr>
            <sz val="11"/>
            <rFont val="Calibri"/>
            <family val="2"/>
            <charset val="238"/>
          </rPr>
          <t>SZV_B:EgyebAllamiUtem1</t>
        </r>
      </text>
    </comment>
    <comment ref="Y103" authorId="0" shapeId="0">
      <text>
        <r>
          <rPr>
            <sz val="11"/>
            <rFont val="Calibri"/>
            <family val="2"/>
            <charset val="238"/>
          </rPr>
          <t>SZV_B:OnkormanyzatiUtem1</t>
        </r>
      </text>
    </comment>
    <comment ref="Z103" authorId="0" shapeId="0">
      <text>
        <r>
          <rPr>
            <sz val="11"/>
            <rFont val="Calibri"/>
            <family val="2"/>
            <charset val="238"/>
          </rPr>
          <t>SZV_B:EUUtem1</t>
        </r>
      </text>
    </comment>
    <comment ref="AA103" authorId="0" shapeId="0">
      <text>
        <r>
          <rPr>
            <sz val="11"/>
            <rFont val="Calibri"/>
            <family val="2"/>
            <charset val="238"/>
          </rPr>
          <t>SZV_B:EgyebUtem1</t>
        </r>
      </text>
    </comment>
    <comment ref="AB103" authorId="0" shapeId="0">
      <text>
        <r>
          <rPr>
            <sz val="11"/>
            <rFont val="Calibri"/>
            <family val="2"/>
            <charset val="238"/>
          </rPr>
          <t>SZV_B:HitelKotvenyUtem1</t>
        </r>
      </text>
    </comment>
    <comment ref="AC103" authorId="0" shapeId="0">
      <text>
        <r>
          <rPr>
            <sz val="11"/>
            <rFont val="Calibri"/>
            <family val="2"/>
            <charset val="238"/>
          </rPr>
          <t>SZV_B:OsszesenUtem1</t>
        </r>
      </text>
    </comment>
    <comment ref="AF103" authorId="0" shapeId="0">
      <text>
        <r>
          <rPr>
            <sz val="11"/>
            <rFont val="Calibri"/>
            <family val="2"/>
            <charset val="238"/>
          </rPr>
          <t>SZV_B:HDUtem2</t>
        </r>
      </text>
    </comment>
    <comment ref="AG103" authorId="0" shapeId="0">
      <text>
        <r>
          <rPr>
            <sz val="11"/>
            <rFont val="Calibri"/>
            <family val="2"/>
            <charset val="238"/>
          </rPr>
          <t>SZV_B:ECSUtem2</t>
        </r>
      </text>
    </comment>
    <comment ref="AH103" authorId="0" shapeId="0">
      <text>
        <r>
          <rPr>
            <sz val="11"/>
            <rFont val="Calibri"/>
            <family val="2"/>
            <charset val="238"/>
          </rPr>
          <t>SZV_B:KFHUtem2</t>
        </r>
      </text>
    </comment>
    <comment ref="AI103" authorId="0" shapeId="0">
      <text>
        <r>
          <rPr>
            <sz val="11"/>
            <rFont val="Calibri"/>
            <family val="2"/>
            <charset val="238"/>
          </rPr>
          <t>SZV_B:Egyeb_SajatUtem2</t>
        </r>
      </text>
    </comment>
    <comment ref="AJ103" authorId="0" shapeId="0">
      <text>
        <r>
          <rPr>
            <sz val="11"/>
            <rFont val="Calibri"/>
            <family val="2"/>
            <charset val="238"/>
          </rPr>
          <t>SZV_B:DijUtem2</t>
        </r>
      </text>
    </comment>
    <comment ref="AK103" authorId="0" shapeId="0">
      <text>
        <r>
          <rPr>
            <sz val="11"/>
            <rFont val="Calibri"/>
            <family val="2"/>
            <charset val="238"/>
          </rPr>
          <t>SZV_B:EM_Melleklet1_Utem2</t>
        </r>
      </text>
    </comment>
    <comment ref="AL103" authorId="0" shapeId="0">
      <text>
        <r>
          <rPr>
            <sz val="11"/>
            <rFont val="Calibri"/>
            <family val="2"/>
            <charset val="238"/>
          </rPr>
          <t>SZV_B:EgyebAllamiUtem2</t>
        </r>
      </text>
    </comment>
    <comment ref="AM103" authorId="0" shapeId="0">
      <text>
        <r>
          <rPr>
            <sz val="11"/>
            <rFont val="Calibri"/>
            <family val="2"/>
            <charset val="238"/>
          </rPr>
          <t>SZV_B:OnkormanyzatiUtem2</t>
        </r>
      </text>
    </comment>
    <comment ref="AN103" authorId="0" shapeId="0">
      <text>
        <r>
          <rPr>
            <sz val="11"/>
            <rFont val="Calibri"/>
            <family val="2"/>
            <charset val="238"/>
          </rPr>
          <t>SZV_B:EUUtem2</t>
        </r>
      </text>
    </comment>
    <comment ref="AO103" authorId="0" shapeId="0">
      <text>
        <r>
          <rPr>
            <sz val="11"/>
            <rFont val="Calibri"/>
            <family val="2"/>
            <charset val="238"/>
          </rPr>
          <t>SZV_B:EgyebUtem2</t>
        </r>
      </text>
    </comment>
    <comment ref="AP103" authorId="0" shapeId="0">
      <text>
        <r>
          <rPr>
            <sz val="11"/>
            <rFont val="Calibri"/>
            <family val="2"/>
            <charset val="238"/>
          </rPr>
          <t>SZV_B:HitelKotvenyUtem2</t>
        </r>
      </text>
    </comment>
    <comment ref="AQ103" authorId="0" shapeId="0">
      <text>
        <r>
          <rPr>
            <sz val="11"/>
            <rFont val="Calibri"/>
            <family val="2"/>
            <charset val="238"/>
          </rPr>
          <t>SZV_B:OsszesenUtem2</t>
        </r>
      </text>
    </comment>
    <comment ref="AR103" authorId="0" shapeId="0">
      <text>
        <r>
          <rPr>
            <sz val="11"/>
            <rFont val="Calibri"/>
            <family val="2"/>
            <charset val="238"/>
          </rPr>
          <t>SZV_B:ForrashianyUtem2</t>
        </r>
      </text>
    </comment>
    <comment ref="AU103" authorId="0" shapeId="0">
      <text>
        <r>
          <rPr>
            <sz val="11"/>
            <rFont val="Calibri"/>
            <family val="2"/>
            <charset val="238"/>
          </rPr>
          <t>SZV_B:Indokolas</t>
        </r>
      </text>
    </comment>
    <comment ref="AV103" authorId="0" shapeId="0">
      <text>
        <r>
          <rPr>
            <sz val="11"/>
            <rFont val="Calibri"/>
            <family val="2"/>
            <charset val="238"/>
          </rPr>
          <t>SZV_B:Megjegyzes</t>
        </r>
      </text>
    </comment>
    <comment ref="AW103" authorId="0" shapeId="0">
      <text>
        <r>
          <rPr>
            <sz val="11"/>
            <rFont val="Calibri"/>
            <family val="2"/>
            <charset val="238"/>
          </rPr>
          <t>SZV_B:FeladatSorszam</t>
        </r>
      </text>
    </comment>
    <comment ref="AY103" authorId="0" shapeId="0">
      <text>
        <r>
          <rPr>
            <sz val="11"/>
            <rFont val="Calibri"/>
            <family val="2"/>
            <charset val="238"/>
          </rPr>
          <t>SZV_B:ISA</t>
        </r>
      </text>
    </comment>
    <comment ref="B104" authorId="0" shapeId="0">
      <text>
        <r>
          <rPr>
            <sz val="11"/>
            <rFont val="Calibri"/>
            <family val="2"/>
            <charset val="238"/>
          </rPr>
          <t>SZV_B:FontossagiSorrent</t>
        </r>
      </text>
    </comment>
    <comment ref="C104" authorId="0" shapeId="0">
      <text>
        <r>
          <rPr>
            <sz val="11"/>
            <rFont val="Calibri"/>
            <family val="2"/>
            <charset val="238"/>
          </rPr>
          <t>SZV_B:FeladatKategoria</t>
        </r>
      </text>
    </comment>
    <comment ref="D104" authorId="0" shapeId="0">
      <text>
        <r>
          <rPr>
            <sz val="11"/>
            <rFont val="Calibri"/>
            <family val="2"/>
            <charset val="238"/>
          </rPr>
          <t>SZV_B:FeladatMegnevezes</t>
        </r>
      </text>
    </comment>
    <comment ref="E104" authorId="0" shapeId="0">
      <text>
        <r>
          <rPr>
            <sz val="11"/>
            <rFont val="Calibri"/>
            <family val="2"/>
            <charset val="238"/>
          </rPr>
          <t>SZV_B:ElviEngedelySzam</t>
        </r>
      </text>
    </comment>
    <comment ref="F104" authorId="0" shapeId="0">
      <text>
        <r>
          <rPr>
            <sz val="11"/>
            <rFont val="Calibri"/>
            <family val="2"/>
            <charset val="238"/>
          </rPr>
          <t>SZV_B:VKR_Kod</t>
        </r>
      </text>
    </comment>
    <comment ref="G104" authorId="0" shapeId="0">
      <text>
        <r>
          <rPr>
            <sz val="11"/>
            <rFont val="Calibri"/>
            <family val="2"/>
            <charset val="238"/>
          </rPr>
          <t>SZV_B:VKR_Nev</t>
        </r>
      </text>
    </comment>
    <comment ref="H104" authorId="0" shapeId="0">
      <text>
        <r>
          <rPr>
            <sz val="11"/>
            <rFont val="Calibri"/>
            <family val="2"/>
            <charset val="238"/>
          </rPr>
          <t>SZV_B:FeladatAzonosito</t>
        </r>
      </text>
    </comment>
    <comment ref="I104" authorId="0" shapeId="0">
      <text>
        <r>
          <rPr>
            <sz val="11"/>
            <rFont val="Calibri"/>
            <family val="2"/>
            <charset val="238"/>
          </rPr>
          <t>SZV_B:EllatasiTerulet</t>
        </r>
      </text>
    </comment>
    <comment ref="J104" authorId="0" shapeId="0">
      <text>
        <r>
          <rPr>
            <sz val="11"/>
            <rFont val="Calibri"/>
            <family val="2"/>
            <charset val="238"/>
          </rPr>
          <t>SZV_B:EllatasertFelelos</t>
        </r>
      </text>
    </comment>
    <comment ref="K104" authorId="0" shapeId="0">
      <text>
        <r>
          <rPr>
            <sz val="11"/>
            <rFont val="Calibri"/>
            <family val="2"/>
            <charset val="238"/>
          </rPr>
          <t>SZV_B:TervezettNettoKoltseg</t>
        </r>
      </text>
    </comment>
    <comment ref="L104" authorId="0" shapeId="0">
      <text>
        <r>
          <rPr>
            <sz val="11"/>
            <rFont val="Calibri"/>
            <family val="2"/>
            <charset val="238"/>
          </rPr>
          <t>SZV_B:IdotartamKezdes</t>
        </r>
      </text>
    </comment>
    <comment ref="M104" authorId="0" shapeId="0">
      <text>
        <r>
          <rPr>
            <sz val="11"/>
            <rFont val="Calibri"/>
            <family val="2"/>
            <charset val="238"/>
          </rPr>
          <t>SZV_B:IdotartamBefejezes</t>
        </r>
      </text>
    </comment>
    <comment ref="N104" authorId="0" shapeId="0">
      <text>
        <r>
          <rPr>
            <sz val="11"/>
            <rFont val="Calibri"/>
            <family val="2"/>
            <charset val="238"/>
          </rPr>
          <t>SZV_B:NettoKoltsegUtem1</t>
        </r>
      </text>
    </comment>
    <comment ref="O104" authorId="0" shapeId="0">
      <text>
        <r>
          <rPr>
            <sz val="11"/>
            <rFont val="Calibri"/>
            <family val="2"/>
            <charset val="238"/>
          </rPr>
          <t>SZV_B:NettoKoltsegUtem2</t>
        </r>
      </text>
    </comment>
    <comment ref="P104" authorId="0" shapeId="0">
      <text>
        <r>
          <rPr>
            <sz val="11"/>
            <rFont val="Calibri"/>
            <family val="2"/>
            <charset val="238"/>
          </rPr>
          <t>SZV_B:EM_Melleklet2_KTG</t>
        </r>
      </text>
    </comment>
    <comment ref="R104" authorId="0" shapeId="0">
      <text>
        <r>
          <rPr>
            <sz val="11"/>
            <rFont val="Calibri"/>
            <family val="2"/>
            <charset val="238"/>
          </rPr>
          <t>SZV_B:HDUtem1</t>
        </r>
      </text>
    </comment>
    <comment ref="S104" authorId="0" shapeId="0">
      <text>
        <r>
          <rPr>
            <sz val="11"/>
            <rFont val="Calibri"/>
            <family val="2"/>
            <charset val="238"/>
          </rPr>
          <t>SZV_B:ECSUtem1</t>
        </r>
      </text>
    </comment>
    <comment ref="T104" authorId="0" shapeId="0">
      <text>
        <r>
          <rPr>
            <sz val="11"/>
            <rFont val="Calibri"/>
            <family val="2"/>
            <charset val="238"/>
          </rPr>
          <t>SZV_B:KFHUtem1</t>
        </r>
      </text>
    </comment>
    <comment ref="U104" authorId="0" shapeId="0">
      <text>
        <r>
          <rPr>
            <sz val="11"/>
            <rFont val="Calibri"/>
            <family val="2"/>
            <charset val="238"/>
          </rPr>
          <t>SZV_B:Egyeb_SajatUtem1</t>
        </r>
      </text>
    </comment>
    <comment ref="V104" authorId="0" shapeId="0">
      <text>
        <r>
          <rPr>
            <sz val="11"/>
            <rFont val="Calibri"/>
            <family val="2"/>
            <charset val="238"/>
          </rPr>
          <t>SZV_B:DijUtem1</t>
        </r>
      </text>
    </comment>
    <comment ref="W104" authorId="0" shapeId="0">
      <text>
        <r>
          <rPr>
            <sz val="11"/>
            <rFont val="Calibri"/>
            <family val="2"/>
            <charset val="238"/>
          </rPr>
          <t>SZV_B:EM_Melleklet1_Utem1</t>
        </r>
      </text>
    </comment>
    <comment ref="X104" authorId="0" shapeId="0">
      <text>
        <r>
          <rPr>
            <sz val="11"/>
            <rFont val="Calibri"/>
            <family val="2"/>
            <charset val="238"/>
          </rPr>
          <t>SZV_B:EgyebAllamiUtem1</t>
        </r>
      </text>
    </comment>
    <comment ref="Y104" authorId="0" shapeId="0">
      <text>
        <r>
          <rPr>
            <sz val="11"/>
            <rFont val="Calibri"/>
            <family val="2"/>
            <charset val="238"/>
          </rPr>
          <t>SZV_B:OnkormanyzatiUtem1</t>
        </r>
      </text>
    </comment>
    <comment ref="Z104" authorId="0" shapeId="0">
      <text>
        <r>
          <rPr>
            <sz val="11"/>
            <rFont val="Calibri"/>
            <family val="2"/>
            <charset val="238"/>
          </rPr>
          <t>SZV_B:EUUtem1</t>
        </r>
      </text>
    </comment>
    <comment ref="AA104" authorId="0" shapeId="0">
      <text>
        <r>
          <rPr>
            <sz val="11"/>
            <rFont val="Calibri"/>
            <family val="2"/>
            <charset val="238"/>
          </rPr>
          <t>SZV_B:EgyebUtem1</t>
        </r>
      </text>
    </comment>
    <comment ref="AB104" authorId="0" shapeId="0">
      <text>
        <r>
          <rPr>
            <sz val="11"/>
            <rFont val="Calibri"/>
            <family val="2"/>
            <charset val="238"/>
          </rPr>
          <t>SZV_B:HitelKotvenyUtem1</t>
        </r>
      </text>
    </comment>
    <comment ref="AC104" authorId="0" shapeId="0">
      <text>
        <r>
          <rPr>
            <sz val="11"/>
            <rFont val="Calibri"/>
            <family val="2"/>
            <charset val="238"/>
          </rPr>
          <t>SZV_B:OsszesenUtem1</t>
        </r>
      </text>
    </comment>
    <comment ref="AF104" authorId="0" shapeId="0">
      <text>
        <r>
          <rPr>
            <sz val="11"/>
            <rFont val="Calibri"/>
            <family val="2"/>
            <charset val="238"/>
          </rPr>
          <t>SZV_B:HDUtem2</t>
        </r>
      </text>
    </comment>
    <comment ref="AG104" authorId="0" shapeId="0">
      <text>
        <r>
          <rPr>
            <sz val="11"/>
            <rFont val="Calibri"/>
            <family val="2"/>
            <charset val="238"/>
          </rPr>
          <t>SZV_B:ECSUtem2</t>
        </r>
      </text>
    </comment>
    <comment ref="AH104" authorId="0" shapeId="0">
      <text>
        <r>
          <rPr>
            <sz val="11"/>
            <rFont val="Calibri"/>
            <family val="2"/>
            <charset val="238"/>
          </rPr>
          <t>SZV_B:KFHUtem2</t>
        </r>
      </text>
    </comment>
    <comment ref="AI104" authorId="0" shapeId="0">
      <text>
        <r>
          <rPr>
            <sz val="11"/>
            <rFont val="Calibri"/>
            <family val="2"/>
            <charset val="238"/>
          </rPr>
          <t>SZV_B:Egyeb_SajatUtem2</t>
        </r>
      </text>
    </comment>
    <comment ref="AJ104" authorId="0" shapeId="0">
      <text>
        <r>
          <rPr>
            <sz val="11"/>
            <rFont val="Calibri"/>
            <family val="2"/>
            <charset val="238"/>
          </rPr>
          <t>SZV_B:DijUtem2</t>
        </r>
      </text>
    </comment>
    <comment ref="AK104" authorId="0" shapeId="0">
      <text>
        <r>
          <rPr>
            <sz val="11"/>
            <rFont val="Calibri"/>
            <family val="2"/>
            <charset val="238"/>
          </rPr>
          <t>SZV_B:EM_Melleklet1_Utem2</t>
        </r>
      </text>
    </comment>
    <comment ref="AL104" authorId="0" shapeId="0">
      <text>
        <r>
          <rPr>
            <sz val="11"/>
            <rFont val="Calibri"/>
            <family val="2"/>
            <charset val="238"/>
          </rPr>
          <t>SZV_B:EgyebAllamiUtem2</t>
        </r>
      </text>
    </comment>
    <comment ref="AM104" authorId="0" shapeId="0">
      <text>
        <r>
          <rPr>
            <sz val="11"/>
            <rFont val="Calibri"/>
            <family val="2"/>
            <charset val="238"/>
          </rPr>
          <t>SZV_B:OnkormanyzatiUtem2</t>
        </r>
      </text>
    </comment>
    <comment ref="AN104" authorId="0" shapeId="0">
      <text>
        <r>
          <rPr>
            <sz val="11"/>
            <rFont val="Calibri"/>
            <family val="2"/>
            <charset val="238"/>
          </rPr>
          <t>SZV_B:EUUtem2</t>
        </r>
      </text>
    </comment>
    <comment ref="AO104" authorId="0" shapeId="0">
      <text>
        <r>
          <rPr>
            <sz val="11"/>
            <rFont val="Calibri"/>
            <family val="2"/>
            <charset val="238"/>
          </rPr>
          <t>SZV_B:EgyebUtem2</t>
        </r>
      </text>
    </comment>
    <comment ref="AP104" authorId="0" shapeId="0">
      <text>
        <r>
          <rPr>
            <sz val="11"/>
            <rFont val="Calibri"/>
            <family val="2"/>
            <charset val="238"/>
          </rPr>
          <t>SZV_B:HitelKotvenyUtem2</t>
        </r>
      </text>
    </comment>
    <comment ref="AQ104" authorId="0" shapeId="0">
      <text>
        <r>
          <rPr>
            <sz val="11"/>
            <rFont val="Calibri"/>
            <family val="2"/>
            <charset val="238"/>
          </rPr>
          <t>SZV_B:OsszesenUtem2</t>
        </r>
      </text>
    </comment>
    <comment ref="AR104" authorId="0" shapeId="0">
      <text>
        <r>
          <rPr>
            <sz val="11"/>
            <rFont val="Calibri"/>
            <family val="2"/>
            <charset val="238"/>
          </rPr>
          <t>SZV_B:ForrashianyUtem2</t>
        </r>
      </text>
    </comment>
    <comment ref="AU104" authorId="0" shapeId="0">
      <text>
        <r>
          <rPr>
            <sz val="11"/>
            <rFont val="Calibri"/>
            <family val="2"/>
            <charset val="238"/>
          </rPr>
          <t>SZV_B:Indokolas</t>
        </r>
      </text>
    </comment>
    <comment ref="AV104" authorId="0" shapeId="0">
      <text>
        <r>
          <rPr>
            <sz val="11"/>
            <rFont val="Calibri"/>
            <family val="2"/>
            <charset val="238"/>
          </rPr>
          <t>SZV_B:Megjegyzes</t>
        </r>
      </text>
    </comment>
    <comment ref="AW104" authorId="0" shapeId="0">
      <text>
        <r>
          <rPr>
            <sz val="11"/>
            <rFont val="Calibri"/>
            <family val="2"/>
            <charset val="238"/>
          </rPr>
          <t>SZV_B:FeladatSorszam</t>
        </r>
      </text>
    </comment>
    <comment ref="AY104" authorId="0" shapeId="0">
      <text>
        <r>
          <rPr>
            <sz val="11"/>
            <rFont val="Calibri"/>
            <family val="2"/>
            <charset val="238"/>
          </rPr>
          <t>SZV_B:ISA</t>
        </r>
      </text>
    </comment>
    <comment ref="B106" authorId="0" shapeId="0">
      <text>
        <r>
          <rPr>
            <sz val="11"/>
            <rFont val="Calibri"/>
            <family val="2"/>
            <charset val="238"/>
          </rPr>
          <t>SZV_B:FontossagiSorrent</t>
        </r>
      </text>
    </comment>
    <comment ref="C106" authorId="0" shapeId="0">
      <text>
        <r>
          <rPr>
            <sz val="11"/>
            <rFont val="Calibri"/>
            <family val="2"/>
            <charset val="238"/>
          </rPr>
          <t>SZV_B:FeladatKategoria</t>
        </r>
      </text>
    </comment>
    <comment ref="D106" authorId="0" shapeId="0">
      <text>
        <r>
          <rPr>
            <sz val="11"/>
            <rFont val="Calibri"/>
            <family val="2"/>
            <charset val="238"/>
          </rPr>
          <t>SZV_B:FeladatMegnevezes</t>
        </r>
      </text>
    </comment>
    <comment ref="E106" authorId="0" shapeId="0">
      <text>
        <r>
          <rPr>
            <sz val="11"/>
            <rFont val="Calibri"/>
            <family val="2"/>
            <charset val="238"/>
          </rPr>
          <t>SZV_B:ElviEngedelySzam</t>
        </r>
      </text>
    </comment>
    <comment ref="F106" authorId="0" shapeId="0">
      <text>
        <r>
          <rPr>
            <sz val="11"/>
            <rFont val="Calibri"/>
            <family val="2"/>
            <charset val="238"/>
          </rPr>
          <t>SZV_B:VKR_Kod</t>
        </r>
      </text>
    </comment>
    <comment ref="G106" authorId="0" shapeId="0">
      <text>
        <r>
          <rPr>
            <sz val="11"/>
            <rFont val="Calibri"/>
            <family val="2"/>
            <charset val="238"/>
          </rPr>
          <t>SZV_B:VKR_Nev</t>
        </r>
      </text>
    </comment>
    <comment ref="H106" authorId="0" shapeId="0">
      <text>
        <r>
          <rPr>
            <sz val="11"/>
            <rFont val="Calibri"/>
            <family val="2"/>
            <charset val="238"/>
          </rPr>
          <t>SZV_B:FeladatAzonosito</t>
        </r>
      </text>
    </comment>
    <comment ref="I106" authorId="0" shapeId="0">
      <text>
        <r>
          <rPr>
            <sz val="11"/>
            <rFont val="Calibri"/>
            <family val="2"/>
            <charset val="238"/>
          </rPr>
          <t>SZV_B:EllatasiTerulet</t>
        </r>
      </text>
    </comment>
    <comment ref="J106" authorId="0" shapeId="0">
      <text>
        <r>
          <rPr>
            <sz val="11"/>
            <rFont val="Calibri"/>
            <family val="2"/>
            <charset val="238"/>
          </rPr>
          <t>SZV_B:EllatasertFelelos</t>
        </r>
      </text>
    </comment>
    <comment ref="K106" authorId="0" shapeId="0">
      <text>
        <r>
          <rPr>
            <sz val="11"/>
            <rFont val="Calibri"/>
            <family val="2"/>
            <charset val="238"/>
          </rPr>
          <t>SZV_B:TervezettNettoKoltseg</t>
        </r>
      </text>
    </comment>
    <comment ref="L106" authorId="0" shapeId="0">
      <text>
        <r>
          <rPr>
            <sz val="11"/>
            <rFont val="Calibri"/>
            <family val="2"/>
            <charset val="238"/>
          </rPr>
          <t>SZV_B:IdotartamKezdes</t>
        </r>
      </text>
    </comment>
    <comment ref="M106" authorId="0" shapeId="0">
      <text>
        <r>
          <rPr>
            <sz val="11"/>
            <rFont val="Calibri"/>
            <family val="2"/>
            <charset val="238"/>
          </rPr>
          <t>SZV_B:IdotartamBefejezes</t>
        </r>
      </text>
    </comment>
    <comment ref="N106" authorId="0" shapeId="0">
      <text>
        <r>
          <rPr>
            <sz val="11"/>
            <rFont val="Calibri"/>
            <family val="2"/>
            <charset val="238"/>
          </rPr>
          <t>SZV_B:NettoKoltsegUtem1</t>
        </r>
      </text>
    </comment>
    <comment ref="O106" authorId="0" shapeId="0">
      <text>
        <r>
          <rPr>
            <sz val="11"/>
            <rFont val="Calibri"/>
            <family val="2"/>
            <charset val="238"/>
          </rPr>
          <t>SZV_B:NettoKoltsegUtem2</t>
        </r>
      </text>
    </comment>
    <comment ref="P106" authorId="0" shapeId="0">
      <text>
        <r>
          <rPr>
            <sz val="11"/>
            <rFont val="Calibri"/>
            <family val="2"/>
            <charset val="238"/>
          </rPr>
          <t>SZV_B:EM_Melleklet2_KTG</t>
        </r>
      </text>
    </comment>
    <comment ref="R106" authorId="0" shapeId="0">
      <text>
        <r>
          <rPr>
            <sz val="11"/>
            <rFont val="Calibri"/>
            <family val="2"/>
            <charset val="238"/>
          </rPr>
          <t>SZV_B:HDUtem1</t>
        </r>
      </text>
    </comment>
    <comment ref="S106" authorId="0" shapeId="0">
      <text>
        <r>
          <rPr>
            <sz val="11"/>
            <rFont val="Calibri"/>
            <family val="2"/>
            <charset val="238"/>
          </rPr>
          <t>SZV_B:ECSUtem1</t>
        </r>
      </text>
    </comment>
    <comment ref="T106" authorId="0" shapeId="0">
      <text>
        <r>
          <rPr>
            <sz val="11"/>
            <rFont val="Calibri"/>
            <family val="2"/>
            <charset val="238"/>
          </rPr>
          <t>SZV_B:KFHUtem1</t>
        </r>
      </text>
    </comment>
    <comment ref="U106" authorId="0" shapeId="0">
      <text>
        <r>
          <rPr>
            <sz val="11"/>
            <rFont val="Calibri"/>
            <family val="2"/>
            <charset val="238"/>
          </rPr>
          <t>SZV_B:Egyeb_SajatUtem1</t>
        </r>
      </text>
    </comment>
    <comment ref="V106" authorId="0" shapeId="0">
      <text>
        <r>
          <rPr>
            <sz val="11"/>
            <rFont val="Calibri"/>
            <family val="2"/>
            <charset val="238"/>
          </rPr>
          <t>SZV_B:DijUtem1</t>
        </r>
      </text>
    </comment>
    <comment ref="W106" authorId="0" shapeId="0">
      <text>
        <r>
          <rPr>
            <sz val="11"/>
            <rFont val="Calibri"/>
            <family val="2"/>
            <charset val="238"/>
          </rPr>
          <t>SZV_B:EM_Melleklet1_Utem1</t>
        </r>
      </text>
    </comment>
    <comment ref="X106" authorId="0" shapeId="0">
      <text>
        <r>
          <rPr>
            <sz val="11"/>
            <rFont val="Calibri"/>
            <family val="2"/>
            <charset val="238"/>
          </rPr>
          <t>SZV_B:EgyebAllamiUtem1</t>
        </r>
      </text>
    </comment>
    <comment ref="Y106" authorId="0" shapeId="0">
      <text>
        <r>
          <rPr>
            <sz val="11"/>
            <rFont val="Calibri"/>
            <family val="2"/>
            <charset val="238"/>
          </rPr>
          <t>SZV_B:OnkormanyzatiUtem1</t>
        </r>
      </text>
    </comment>
    <comment ref="Z106" authorId="0" shapeId="0">
      <text>
        <r>
          <rPr>
            <sz val="11"/>
            <rFont val="Calibri"/>
            <family val="2"/>
            <charset val="238"/>
          </rPr>
          <t>SZV_B:EUUtem1</t>
        </r>
      </text>
    </comment>
    <comment ref="AA106" authorId="0" shapeId="0">
      <text>
        <r>
          <rPr>
            <sz val="11"/>
            <rFont val="Calibri"/>
            <family val="2"/>
            <charset val="238"/>
          </rPr>
          <t>SZV_B:EgyebUtem1</t>
        </r>
      </text>
    </comment>
    <comment ref="AB106" authorId="0" shapeId="0">
      <text>
        <r>
          <rPr>
            <sz val="11"/>
            <rFont val="Calibri"/>
            <family val="2"/>
            <charset val="238"/>
          </rPr>
          <t>SZV_B:HitelKotvenyUtem1</t>
        </r>
      </text>
    </comment>
    <comment ref="AC106" authorId="0" shapeId="0">
      <text>
        <r>
          <rPr>
            <sz val="11"/>
            <rFont val="Calibri"/>
            <family val="2"/>
            <charset val="238"/>
          </rPr>
          <t>SZV_B:OsszesenUtem1</t>
        </r>
      </text>
    </comment>
    <comment ref="AF106" authorId="0" shapeId="0">
      <text>
        <r>
          <rPr>
            <sz val="11"/>
            <rFont val="Calibri"/>
            <family val="2"/>
            <charset val="238"/>
          </rPr>
          <t>SZV_B:HDUtem2</t>
        </r>
      </text>
    </comment>
    <comment ref="AG106" authorId="0" shapeId="0">
      <text>
        <r>
          <rPr>
            <sz val="11"/>
            <rFont val="Calibri"/>
            <family val="2"/>
            <charset val="238"/>
          </rPr>
          <t>SZV_B:ECSUtem2</t>
        </r>
      </text>
    </comment>
    <comment ref="AH106" authorId="0" shapeId="0">
      <text>
        <r>
          <rPr>
            <sz val="11"/>
            <rFont val="Calibri"/>
            <family val="2"/>
            <charset val="238"/>
          </rPr>
          <t>SZV_B:KFHUtem2</t>
        </r>
      </text>
    </comment>
    <comment ref="AI106" authorId="0" shapeId="0">
      <text>
        <r>
          <rPr>
            <sz val="11"/>
            <rFont val="Calibri"/>
            <family val="2"/>
            <charset val="238"/>
          </rPr>
          <t>SZV_B:Egyeb_SajatUtem2</t>
        </r>
      </text>
    </comment>
    <comment ref="AJ106" authorId="0" shapeId="0">
      <text>
        <r>
          <rPr>
            <sz val="11"/>
            <rFont val="Calibri"/>
            <family val="2"/>
            <charset val="238"/>
          </rPr>
          <t>SZV_B:DijUtem2</t>
        </r>
      </text>
    </comment>
    <comment ref="AK106" authorId="0" shapeId="0">
      <text>
        <r>
          <rPr>
            <sz val="11"/>
            <rFont val="Calibri"/>
            <family val="2"/>
            <charset val="238"/>
          </rPr>
          <t>SZV_B:EM_Melleklet1_Utem2</t>
        </r>
      </text>
    </comment>
    <comment ref="AL106" authorId="0" shapeId="0">
      <text>
        <r>
          <rPr>
            <sz val="11"/>
            <rFont val="Calibri"/>
            <family val="2"/>
            <charset val="238"/>
          </rPr>
          <t>SZV_B:EgyebAllamiUtem2</t>
        </r>
      </text>
    </comment>
    <comment ref="AM106" authorId="0" shapeId="0">
      <text>
        <r>
          <rPr>
            <sz val="11"/>
            <rFont val="Calibri"/>
            <family val="2"/>
            <charset val="238"/>
          </rPr>
          <t>SZV_B:OnkormanyzatiUtem2</t>
        </r>
      </text>
    </comment>
    <comment ref="AN106" authorId="0" shapeId="0">
      <text>
        <r>
          <rPr>
            <sz val="11"/>
            <rFont val="Calibri"/>
            <family val="2"/>
            <charset val="238"/>
          </rPr>
          <t>SZV_B:EUUtem2</t>
        </r>
      </text>
    </comment>
    <comment ref="AO106" authorId="0" shapeId="0">
      <text>
        <r>
          <rPr>
            <sz val="11"/>
            <rFont val="Calibri"/>
            <family val="2"/>
            <charset val="238"/>
          </rPr>
          <t>SZV_B:EgyebUtem2</t>
        </r>
      </text>
    </comment>
    <comment ref="AP106" authorId="0" shapeId="0">
      <text>
        <r>
          <rPr>
            <sz val="11"/>
            <rFont val="Calibri"/>
            <family val="2"/>
            <charset val="238"/>
          </rPr>
          <t>SZV_B:HitelKotvenyUtem2</t>
        </r>
      </text>
    </comment>
    <comment ref="AQ106" authorId="0" shapeId="0">
      <text>
        <r>
          <rPr>
            <sz val="11"/>
            <rFont val="Calibri"/>
            <family val="2"/>
            <charset val="238"/>
          </rPr>
          <t>SZV_B:OsszesenUtem2</t>
        </r>
      </text>
    </comment>
    <comment ref="AR106" authorId="0" shapeId="0">
      <text>
        <r>
          <rPr>
            <sz val="11"/>
            <rFont val="Calibri"/>
            <family val="2"/>
            <charset val="238"/>
          </rPr>
          <t>SZV_B:ForrashianyUtem2</t>
        </r>
      </text>
    </comment>
    <comment ref="AU106" authorId="0" shapeId="0">
      <text>
        <r>
          <rPr>
            <sz val="11"/>
            <rFont val="Calibri"/>
            <family val="2"/>
            <charset val="238"/>
          </rPr>
          <t>SZV_B:Indokolas</t>
        </r>
      </text>
    </comment>
    <comment ref="AV106" authorId="0" shapeId="0">
      <text>
        <r>
          <rPr>
            <sz val="11"/>
            <rFont val="Calibri"/>
            <family val="2"/>
            <charset val="238"/>
          </rPr>
          <t>SZV_B:Megjegyzes</t>
        </r>
      </text>
    </comment>
    <comment ref="AW106" authorId="0" shapeId="0">
      <text>
        <r>
          <rPr>
            <sz val="11"/>
            <rFont val="Calibri"/>
            <family val="2"/>
            <charset val="238"/>
          </rPr>
          <t>SZV_B:FeladatSorszam</t>
        </r>
      </text>
    </comment>
    <comment ref="AY106" authorId="0" shapeId="0">
      <text>
        <r>
          <rPr>
            <sz val="11"/>
            <rFont val="Calibri"/>
            <family val="2"/>
            <charset val="238"/>
          </rPr>
          <t>SZV_B:ISA</t>
        </r>
      </text>
    </comment>
    <comment ref="B107" authorId="0" shapeId="0">
      <text>
        <r>
          <rPr>
            <sz val="11"/>
            <rFont val="Calibri"/>
            <family val="2"/>
            <charset val="238"/>
          </rPr>
          <t>SZV_B:FontossagiSorrent</t>
        </r>
      </text>
    </comment>
    <comment ref="C107" authorId="0" shapeId="0">
      <text>
        <r>
          <rPr>
            <sz val="11"/>
            <rFont val="Calibri"/>
            <family val="2"/>
            <charset val="238"/>
          </rPr>
          <t>SZV_B:FeladatKategoria</t>
        </r>
      </text>
    </comment>
    <comment ref="D107" authorId="0" shapeId="0">
      <text>
        <r>
          <rPr>
            <sz val="11"/>
            <rFont val="Calibri"/>
            <family val="2"/>
            <charset val="238"/>
          </rPr>
          <t>SZV_B:FeladatMegnevezes</t>
        </r>
      </text>
    </comment>
    <comment ref="E107" authorId="0" shapeId="0">
      <text>
        <r>
          <rPr>
            <sz val="11"/>
            <rFont val="Calibri"/>
            <family val="2"/>
            <charset val="238"/>
          </rPr>
          <t>SZV_B:ElviEngedelySzam</t>
        </r>
      </text>
    </comment>
    <comment ref="F107" authorId="0" shapeId="0">
      <text>
        <r>
          <rPr>
            <sz val="11"/>
            <rFont val="Calibri"/>
            <family val="2"/>
            <charset val="238"/>
          </rPr>
          <t>SZV_B:VKR_Kod</t>
        </r>
      </text>
    </comment>
    <comment ref="G107" authorId="0" shapeId="0">
      <text>
        <r>
          <rPr>
            <sz val="11"/>
            <rFont val="Calibri"/>
            <family val="2"/>
            <charset val="238"/>
          </rPr>
          <t>SZV_B:VKR_Nev</t>
        </r>
      </text>
    </comment>
    <comment ref="H107" authorId="0" shapeId="0">
      <text>
        <r>
          <rPr>
            <sz val="11"/>
            <rFont val="Calibri"/>
            <family val="2"/>
            <charset val="238"/>
          </rPr>
          <t>SZV_B:FeladatAzonosito</t>
        </r>
      </text>
    </comment>
    <comment ref="I107" authorId="0" shapeId="0">
      <text>
        <r>
          <rPr>
            <sz val="11"/>
            <rFont val="Calibri"/>
            <family val="2"/>
            <charset val="238"/>
          </rPr>
          <t>SZV_B:EllatasiTerulet</t>
        </r>
      </text>
    </comment>
    <comment ref="J107" authorId="0" shapeId="0">
      <text>
        <r>
          <rPr>
            <sz val="11"/>
            <rFont val="Calibri"/>
            <family val="2"/>
            <charset val="238"/>
          </rPr>
          <t>SZV_B:EllatasertFelelos</t>
        </r>
      </text>
    </comment>
    <comment ref="K107" authorId="0" shapeId="0">
      <text>
        <r>
          <rPr>
            <sz val="11"/>
            <rFont val="Calibri"/>
            <family val="2"/>
            <charset val="238"/>
          </rPr>
          <t>SZV_B:TervezettNettoKoltseg</t>
        </r>
      </text>
    </comment>
    <comment ref="L107" authorId="0" shapeId="0">
      <text>
        <r>
          <rPr>
            <sz val="11"/>
            <rFont val="Calibri"/>
            <family val="2"/>
            <charset val="238"/>
          </rPr>
          <t>SZV_B:IdotartamKezdes</t>
        </r>
      </text>
    </comment>
    <comment ref="M107" authorId="0" shapeId="0">
      <text>
        <r>
          <rPr>
            <sz val="11"/>
            <rFont val="Calibri"/>
            <family val="2"/>
            <charset val="238"/>
          </rPr>
          <t>SZV_B:IdotartamBefejezes</t>
        </r>
      </text>
    </comment>
    <comment ref="N107" authorId="0" shapeId="0">
      <text>
        <r>
          <rPr>
            <sz val="11"/>
            <rFont val="Calibri"/>
            <family val="2"/>
            <charset val="238"/>
          </rPr>
          <t>SZV_B:NettoKoltsegUtem1</t>
        </r>
      </text>
    </comment>
    <comment ref="O107" authorId="0" shapeId="0">
      <text>
        <r>
          <rPr>
            <sz val="11"/>
            <rFont val="Calibri"/>
            <family val="2"/>
            <charset val="238"/>
          </rPr>
          <t>SZV_B:NettoKoltsegUtem2</t>
        </r>
      </text>
    </comment>
    <comment ref="P107" authorId="0" shapeId="0">
      <text>
        <r>
          <rPr>
            <sz val="11"/>
            <rFont val="Calibri"/>
            <family val="2"/>
            <charset val="238"/>
          </rPr>
          <t>SZV_B:EM_Melleklet2_KTG</t>
        </r>
      </text>
    </comment>
    <comment ref="R107" authorId="0" shapeId="0">
      <text>
        <r>
          <rPr>
            <sz val="11"/>
            <rFont val="Calibri"/>
            <family val="2"/>
            <charset val="238"/>
          </rPr>
          <t>SZV_B:HDUtem1</t>
        </r>
      </text>
    </comment>
    <comment ref="S107" authorId="0" shapeId="0">
      <text>
        <r>
          <rPr>
            <sz val="11"/>
            <rFont val="Calibri"/>
            <family val="2"/>
            <charset val="238"/>
          </rPr>
          <t>SZV_B:ECSUtem1</t>
        </r>
      </text>
    </comment>
    <comment ref="T107" authorId="0" shapeId="0">
      <text>
        <r>
          <rPr>
            <sz val="11"/>
            <rFont val="Calibri"/>
            <family val="2"/>
            <charset val="238"/>
          </rPr>
          <t>SZV_B:KFHUtem1</t>
        </r>
      </text>
    </comment>
    <comment ref="U107" authorId="0" shapeId="0">
      <text>
        <r>
          <rPr>
            <sz val="11"/>
            <rFont val="Calibri"/>
            <family val="2"/>
            <charset val="238"/>
          </rPr>
          <t>SZV_B:Egyeb_SajatUtem1</t>
        </r>
      </text>
    </comment>
    <comment ref="V107" authorId="0" shapeId="0">
      <text>
        <r>
          <rPr>
            <sz val="11"/>
            <rFont val="Calibri"/>
            <family val="2"/>
            <charset val="238"/>
          </rPr>
          <t>SZV_B:DijUtem1</t>
        </r>
      </text>
    </comment>
    <comment ref="W107" authorId="0" shapeId="0">
      <text>
        <r>
          <rPr>
            <sz val="11"/>
            <rFont val="Calibri"/>
            <family val="2"/>
            <charset val="238"/>
          </rPr>
          <t>SZV_B:EM_Melleklet1_Utem1</t>
        </r>
      </text>
    </comment>
    <comment ref="X107" authorId="0" shapeId="0">
      <text>
        <r>
          <rPr>
            <sz val="11"/>
            <rFont val="Calibri"/>
            <family val="2"/>
            <charset val="238"/>
          </rPr>
          <t>SZV_B:EgyebAllamiUtem1</t>
        </r>
      </text>
    </comment>
    <comment ref="Y107" authorId="0" shapeId="0">
      <text>
        <r>
          <rPr>
            <sz val="11"/>
            <rFont val="Calibri"/>
            <family val="2"/>
            <charset val="238"/>
          </rPr>
          <t>SZV_B:OnkormanyzatiUtem1</t>
        </r>
      </text>
    </comment>
    <comment ref="Z107" authorId="0" shapeId="0">
      <text>
        <r>
          <rPr>
            <sz val="11"/>
            <rFont val="Calibri"/>
            <family val="2"/>
            <charset val="238"/>
          </rPr>
          <t>SZV_B:EUUtem1</t>
        </r>
      </text>
    </comment>
    <comment ref="AA107" authorId="0" shapeId="0">
      <text>
        <r>
          <rPr>
            <sz val="11"/>
            <rFont val="Calibri"/>
            <family val="2"/>
            <charset val="238"/>
          </rPr>
          <t>SZV_B:EgyebUtem1</t>
        </r>
      </text>
    </comment>
    <comment ref="AB107" authorId="0" shapeId="0">
      <text>
        <r>
          <rPr>
            <sz val="11"/>
            <rFont val="Calibri"/>
            <family val="2"/>
            <charset val="238"/>
          </rPr>
          <t>SZV_B:HitelKotvenyUtem1</t>
        </r>
      </text>
    </comment>
    <comment ref="AC107" authorId="0" shapeId="0">
      <text>
        <r>
          <rPr>
            <sz val="11"/>
            <rFont val="Calibri"/>
            <family val="2"/>
            <charset val="238"/>
          </rPr>
          <t>SZV_B:OsszesenUtem1</t>
        </r>
      </text>
    </comment>
    <comment ref="AF107" authorId="0" shapeId="0">
      <text>
        <r>
          <rPr>
            <sz val="11"/>
            <rFont val="Calibri"/>
            <family val="2"/>
            <charset val="238"/>
          </rPr>
          <t>SZV_B:HDUtem2</t>
        </r>
      </text>
    </comment>
    <comment ref="AG107" authorId="0" shapeId="0">
      <text>
        <r>
          <rPr>
            <sz val="11"/>
            <rFont val="Calibri"/>
            <family val="2"/>
            <charset val="238"/>
          </rPr>
          <t>SZV_B:ECSUtem2</t>
        </r>
      </text>
    </comment>
    <comment ref="AH107" authorId="0" shapeId="0">
      <text>
        <r>
          <rPr>
            <sz val="11"/>
            <rFont val="Calibri"/>
            <family val="2"/>
            <charset val="238"/>
          </rPr>
          <t>SZV_B:KFHUtem2</t>
        </r>
      </text>
    </comment>
    <comment ref="AI107" authorId="0" shapeId="0">
      <text>
        <r>
          <rPr>
            <sz val="11"/>
            <rFont val="Calibri"/>
            <family val="2"/>
            <charset val="238"/>
          </rPr>
          <t>SZV_B:Egyeb_SajatUtem2</t>
        </r>
      </text>
    </comment>
    <comment ref="AJ107" authorId="0" shapeId="0">
      <text>
        <r>
          <rPr>
            <sz val="11"/>
            <rFont val="Calibri"/>
            <family val="2"/>
            <charset val="238"/>
          </rPr>
          <t>SZV_B:DijUtem2</t>
        </r>
      </text>
    </comment>
    <comment ref="AK107" authorId="0" shapeId="0">
      <text>
        <r>
          <rPr>
            <sz val="11"/>
            <rFont val="Calibri"/>
            <family val="2"/>
            <charset val="238"/>
          </rPr>
          <t>SZV_B:EM_Melleklet1_Utem2</t>
        </r>
      </text>
    </comment>
    <comment ref="AL107" authorId="0" shapeId="0">
      <text>
        <r>
          <rPr>
            <sz val="11"/>
            <rFont val="Calibri"/>
            <family val="2"/>
            <charset val="238"/>
          </rPr>
          <t>SZV_B:EgyebAllamiUtem2</t>
        </r>
      </text>
    </comment>
    <comment ref="AM107" authorId="0" shapeId="0">
      <text>
        <r>
          <rPr>
            <sz val="11"/>
            <rFont val="Calibri"/>
            <family val="2"/>
            <charset val="238"/>
          </rPr>
          <t>SZV_B:OnkormanyzatiUtem2</t>
        </r>
      </text>
    </comment>
    <comment ref="AN107" authorId="0" shapeId="0">
      <text>
        <r>
          <rPr>
            <sz val="11"/>
            <rFont val="Calibri"/>
            <family val="2"/>
            <charset val="238"/>
          </rPr>
          <t>SZV_B:EUUtem2</t>
        </r>
      </text>
    </comment>
    <comment ref="AO107" authorId="0" shapeId="0">
      <text>
        <r>
          <rPr>
            <sz val="11"/>
            <rFont val="Calibri"/>
            <family val="2"/>
            <charset val="238"/>
          </rPr>
          <t>SZV_B:EgyebUtem2</t>
        </r>
      </text>
    </comment>
    <comment ref="AP107" authorId="0" shapeId="0">
      <text>
        <r>
          <rPr>
            <sz val="11"/>
            <rFont val="Calibri"/>
            <family val="2"/>
            <charset val="238"/>
          </rPr>
          <t>SZV_B:HitelKotvenyUtem2</t>
        </r>
      </text>
    </comment>
    <comment ref="AQ107" authorId="0" shapeId="0">
      <text>
        <r>
          <rPr>
            <sz val="11"/>
            <rFont val="Calibri"/>
            <family val="2"/>
            <charset val="238"/>
          </rPr>
          <t>SZV_B:OsszesenUtem2</t>
        </r>
      </text>
    </comment>
    <comment ref="AR107" authorId="0" shapeId="0">
      <text>
        <r>
          <rPr>
            <sz val="11"/>
            <rFont val="Calibri"/>
            <family val="2"/>
            <charset val="238"/>
          </rPr>
          <t>SZV_B:ForrashianyUtem2</t>
        </r>
      </text>
    </comment>
    <comment ref="AU107" authorId="0" shapeId="0">
      <text>
        <r>
          <rPr>
            <sz val="11"/>
            <rFont val="Calibri"/>
            <family val="2"/>
            <charset val="238"/>
          </rPr>
          <t>SZV_B:Indokolas</t>
        </r>
      </text>
    </comment>
    <comment ref="AV107" authorId="0" shapeId="0">
      <text>
        <r>
          <rPr>
            <sz val="11"/>
            <rFont val="Calibri"/>
            <family val="2"/>
            <charset val="238"/>
          </rPr>
          <t>SZV_B:Megjegyzes</t>
        </r>
      </text>
    </comment>
    <comment ref="AW107" authorId="0" shapeId="0">
      <text>
        <r>
          <rPr>
            <sz val="11"/>
            <rFont val="Calibri"/>
            <family val="2"/>
            <charset val="238"/>
          </rPr>
          <t>SZV_B:FeladatSorszam</t>
        </r>
      </text>
    </comment>
    <comment ref="AY107" authorId="0" shapeId="0">
      <text>
        <r>
          <rPr>
            <sz val="11"/>
            <rFont val="Calibri"/>
            <family val="2"/>
            <charset val="238"/>
          </rPr>
          <t>SZV_B:ISA</t>
        </r>
      </text>
    </comment>
    <comment ref="B109" authorId="0" shapeId="0">
      <text>
        <r>
          <rPr>
            <sz val="11"/>
            <rFont val="Calibri"/>
            <family val="2"/>
            <charset val="238"/>
          </rPr>
          <t>SZV_B:FontossagiSorrent</t>
        </r>
      </text>
    </comment>
    <comment ref="C109" authorId="0" shapeId="0">
      <text>
        <r>
          <rPr>
            <sz val="11"/>
            <rFont val="Calibri"/>
            <family val="2"/>
            <charset val="238"/>
          </rPr>
          <t>SZV_B:FeladatKategoria</t>
        </r>
      </text>
    </comment>
    <comment ref="D109" authorId="0" shapeId="0">
      <text>
        <r>
          <rPr>
            <sz val="11"/>
            <rFont val="Calibri"/>
            <family val="2"/>
            <charset val="238"/>
          </rPr>
          <t>SZV_B:FeladatMegnevezes</t>
        </r>
      </text>
    </comment>
    <comment ref="E109" authorId="0" shapeId="0">
      <text>
        <r>
          <rPr>
            <sz val="11"/>
            <rFont val="Calibri"/>
            <family val="2"/>
            <charset val="238"/>
          </rPr>
          <t>SZV_B:ElviEngedelySzam</t>
        </r>
      </text>
    </comment>
    <comment ref="F109" authorId="0" shapeId="0">
      <text>
        <r>
          <rPr>
            <sz val="11"/>
            <rFont val="Calibri"/>
            <family val="2"/>
            <charset val="238"/>
          </rPr>
          <t>SZV_B:VKR_Kod</t>
        </r>
      </text>
    </comment>
    <comment ref="G109" authorId="0" shapeId="0">
      <text>
        <r>
          <rPr>
            <sz val="11"/>
            <rFont val="Calibri"/>
            <family val="2"/>
            <charset val="238"/>
          </rPr>
          <t>SZV_B:VKR_Nev</t>
        </r>
      </text>
    </comment>
    <comment ref="H109" authorId="0" shapeId="0">
      <text>
        <r>
          <rPr>
            <sz val="11"/>
            <rFont val="Calibri"/>
            <family val="2"/>
            <charset val="238"/>
          </rPr>
          <t>SZV_B:FeladatAzonosito</t>
        </r>
      </text>
    </comment>
    <comment ref="I109" authorId="0" shapeId="0">
      <text>
        <r>
          <rPr>
            <sz val="11"/>
            <rFont val="Calibri"/>
            <family val="2"/>
            <charset val="238"/>
          </rPr>
          <t>SZV_B:EllatasiTerulet</t>
        </r>
      </text>
    </comment>
    <comment ref="J109" authorId="0" shapeId="0">
      <text>
        <r>
          <rPr>
            <sz val="11"/>
            <rFont val="Calibri"/>
            <family val="2"/>
            <charset val="238"/>
          </rPr>
          <t>SZV_B:EllatasertFelelos</t>
        </r>
      </text>
    </comment>
    <comment ref="K109" authorId="0" shapeId="0">
      <text>
        <r>
          <rPr>
            <sz val="11"/>
            <rFont val="Calibri"/>
            <family val="2"/>
            <charset val="238"/>
          </rPr>
          <t>SZV_B:TervezettNettoKoltseg</t>
        </r>
      </text>
    </comment>
    <comment ref="L109" authorId="0" shapeId="0">
      <text>
        <r>
          <rPr>
            <sz val="11"/>
            <rFont val="Calibri"/>
            <family val="2"/>
            <charset val="238"/>
          </rPr>
          <t>SZV_B:IdotartamKezdes</t>
        </r>
      </text>
    </comment>
    <comment ref="M109" authorId="0" shapeId="0">
      <text>
        <r>
          <rPr>
            <sz val="11"/>
            <rFont val="Calibri"/>
            <family val="2"/>
            <charset val="238"/>
          </rPr>
          <t>SZV_B:IdotartamBefejezes</t>
        </r>
      </text>
    </comment>
    <comment ref="N109" authorId="0" shapeId="0">
      <text>
        <r>
          <rPr>
            <sz val="11"/>
            <rFont val="Calibri"/>
            <family val="2"/>
            <charset val="238"/>
          </rPr>
          <t>SZV_B:NettoKoltsegUtem1</t>
        </r>
      </text>
    </comment>
    <comment ref="O109" authorId="0" shapeId="0">
      <text>
        <r>
          <rPr>
            <sz val="11"/>
            <rFont val="Calibri"/>
            <family val="2"/>
            <charset val="238"/>
          </rPr>
          <t>SZV_B:NettoKoltsegUtem2</t>
        </r>
      </text>
    </comment>
    <comment ref="P109" authorId="0" shapeId="0">
      <text>
        <r>
          <rPr>
            <sz val="11"/>
            <rFont val="Calibri"/>
            <family val="2"/>
            <charset val="238"/>
          </rPr>
          <t>SZV_B:EM_Melleklet2_KTG</t>
        </r>
      </text>
    </comment>
    <comment ref="R109" authorId="0" shapeId="0">
      <text>
        <r>
          <rPr>
            <sz val="11"/>
            <rFont val="Calibri"/>
            <family val="2"/>
            <charset val="238"/>
          </rPr>
          <t>SZV_B:HDUtem1</t>
        </r>
      </text>
    </comment>
    <comment ref="S109" authorId="0" shapeId="0">
      <text>
        <r>
          <rPr>
            <sz val="11"/>
            <rFont val="Calibri"/>
            <family val="2"/>
            <charset val="238"/>
          </rPr>
          <t>SZV_B:ECSUtem1</t>
        </r>
      </text>
    </comment>
    <comment ref="T109" authorId="0" shapeId="0">
      <text>
        <r>
          <rPr>
            <sz val="11"/>
            <rFont val="Calibri"/>
            <family val="2"/>
            <charset val="238"/>
          </rPr>
          <t>SZV_B:KFHUtem1</t>
        </r>
      </text>
    </comment>
    <comment ref="U109" authorId="0" shapeId="0">
      <text>
        <r>
          <rPr>
            <sz val="11"/>
            <rFont val="Calibri"/>
            <family val="2"/>
            <charset val="238"/>
          </rPr>
          <t>SZV_B:Egyeb_SajatUtem1</t>
        </r>
      </text>
    </comment>
    <comment ref="V109" authorId="0" shapeId="0">
      <text>
        <r>
          <rPr>
            <sz val="11"/>
            <rFont val="Calibri"/>
            <family val="2"/>
            <charset val="238"/>
          </rPr>
          <t>SZV_B:DijUtem1</t>
        </r>
      </text>
    </comment>
    <comment ref="W109" authorId="0" shapeId="0">
      <text>
        <r>
          <rPr>
            <sz val="11"/>
            <rFont val="Calibri"/>
            <family val="2"/>
            <charset val="238"/>
          </rPr>
          <t>SZV_B:EM_Melleklet1_Utem1</t>
        </r>
      </text>
    </comment>
    <comment ref="X109" authorId="0" shapeId="0">
      <text>
        <r>
          <rPr>
            <sz val="11"/>
            <rFont val="Calibri"/>
            <family val="2"/>
            <charset val="238"/>
          </rPr>
          <t>SZV_B:EgyebAllamiUtem1</t>
        </r>
      </text>
    </comment>
    <comment ref="Y109" authorId="0" shapeId="0">
      <text>
        <r>
          <rPr>
            <sz val="11"/>
            <rFont val="Calibri"/>
            <family val="2"/>
            <charset val="238"/>
          </rPr>
          <t>SZV_B:OnkormanyzatiUtem1</t>
        </r>
      </text>
    </comment>
    <comment ref="Z109" authorId="0" shapeId="0">
      <text>
        <r>
          <rPr>
            <sz val="11"/>
            <rFont val="Calibri"/>
            <family val="2"/>
            <charset val="238"/>
          </rPr>
          <t>SZV_B:EUUtem1</t>
        </r>
      </text>
    </comment>
    <comment ref="AA109" authorId="0" shapeId="0">
      <text>
        <r>
          <rPr>
            <sz val="11"/>
            <rFont val="Calibri"/>
            <family val="2"/>
            <charset val="238"/>
          </rPr>
          <t>SZV_B:EgyebUtem1</t>
        </r>
      </text>
    </comment>
    <comment ref="AB109" authorId="0" shapeId="0">
      <text>
        <r>
          <rPr>
            <sz val="11"/>
            <rFont val="Calibri"/>
            <family val="2"/>
            <charset val="238"/>
          </rPr>
          <t>SZV_B:HitelKotvenyUtem1</t>
        </r>
      </text>
    </comment>
    <comment ref="AC109" authorId="0" shapeId="0">
      <text>
        <r>
          <rPr>
            <sz val="11"/>
            <rFont val="Calibri"/>
            <family val="2"/>
            <charset val="238"/>
          </rPr>
          <t>SZV_B:OsszesenUtem1</t>
        </r>
      </text>
    </comment>
    <comment ref="AF109" authorId="0" shapeId="0">
      <text>
        <r>
          <rPr>
            <sz val="11"/>
            <rFont val="Calibri"/>
            <family val="2"/>
            <charset val="238"/>
          </rPr>
          <t>SZV_B:HDUtem2</t>
        </r>
      </text>
    </comment>
    <comment ref="AG109" authorId="0" shapeId="0">
      <text>
        <r>
          <rPr>
            <sz val="11"/>
            <rFont val="Calibri"/>
            <family val="2"/>
            <charset val="238"/>
          </rPr>
          <t>SZV_B:ECSUtem2</t>
        </r>
      </text>
    </comment>
    <comment ref="AH109" authorId="0" shapeId="0">
      <text>
        <r>
          <rPr>
            <sz val="11"/>
            <rFont val="Calibri"/>
            <family val="2"/>
            <charset val="238"/>
          </rPr>
          <t>SZV_B:KFHUtem2</t>
        </r>
      </text>
    </comment>
    <comment ref="AI109" authorId="0" shapeId="0">
      <text>
        <r>
          <rPr>
            <sz val="11"/>
            <rFont val="Calibri"/>
            <family val="2"/>
            <charset val="238"/>
          </rPr>
          <t>SZV_B:Egyeb_SajatUtem2</t>
        </r>
      </text>
    </comment>
    <comment ref="AJ109" authorId="0" shapeId="0">
      <text>
        <r>
          <rPr>
            <sz val="11"/>
            <rFont val="Calibri"/>
            <family val="2"/>
            <charset val="238"/>
          </rPr>
          <t>SZV_B:DijUtem2</t>
        </r>
      </text>
    </comment>
    <comment ref="AK109" authorId="0" shapeId="0">
      <text>
        <r>
          <rPr>
            <sz val="11"/>
            <rFont val="Calibri"/>
            <family val="2"/>
            <charset val="238"/>
          </rPr>
          <t>SZV_B:EM_Melleklet1_Utem2</t>
        </r>
      </text>
    </comment>
    <comment ref="AL109" authorId="0" shapeId="0">
      <text>
        <r>
          <rPr>
            <sz val="11"/>
            <rFont val="Calibri"/>
            <family val="2"/>
            <charset val="238"/>
          </rPr>
          <t>SZV_B:EgyebAllamiUtem2</t>
        </r>
      </text>
    </comment>
    <comment ref="AM109" authorId="0" shapeId="0">
      <text>
        <r>
          <rPr>
            <sz val="11"/>
            <rFont val="Calibri"/>
            <family val="2"/>
            <charset val="238"/>
          </rPr>
          <t>SZV_B:OnkormanyzatiUtem2</t>
        </r>
      </text>
    </comment>
    <comment ref="AN109" authorId="0" shapeId="0">
      <text>
        <r>
          <rPr>
            <sz val="11"/>
            <rFont val="Calibri"/>
            <family val="2"/>
            <charset val="238"/>
          </rPr>
          <t>SZV_B:EUUtem2</t>
        </r>
      </text>
    </comment>
    <comment ref="AO109" authorId="0" shapeId="0">
      <text>
        <r>
          <rPr>
            <sz val="11"/>
            <rFont val="Calibri"/>
            <family val="2"/>
            <charset val="238"/>
          </rPr>
          <t>SZV_B:EgyebUtem2</t>
        </r>
      </text>
    </comment>
    <comment ref="AP109" authorId="0" shapeId="0">
      <text>
        <r>
          <rPr>
            <sz val="11"/>
            <rFont val="Calibri"/>
            <family val="2"/>
            <charset val="238"/>
          </rPr>
          <t>SZV_B:HitelKotvenyUtem2</t>
        </r>
      </text>
    </comment>
    <comment ref="AQ109" authorId="0" shapeId="0">
      <text>
        <r>
          <rPr>
            <sz val="11"/>
            <rFont val="Calibri"/>
            <family val="2"/>
            <charset val="238"/>
          </rPr>
          <t>SZV_B:OsszesenUtem2</t>
        </r>
      </text>
    </comment>
    <comment ref="AR109" authorId="0" shapeId="0">
      <text>
        <r>
          <rPr>
            <sz val="11"/>
            <rFont val="Calibri"/>
            <family val="2"/>
            <charset val="238"/>
          </rPr>
          <t>SZV_B:ForrashianyUtem2</t>
        </r>
      </text>
    </comment>
    <comment ref="AU109" authorId="0" shapeId="0">
      <text>
        <r>
          <rPr>
            <sz val="11"/>
            <rFont val="Calibri"/>
            <family val="2"/>
            <charset val="238"/>
          </rPr>
          <t>SZV_B:Indokolas</t>
        </r>
      </text>
    </comment>
    <comment ref="AV109" authorId="0" shapeId="0">
      <text>
        <r>
          <rPr>
            <sz val="11"/>
            <rFont val="Calibri"/>
            <family val="2"/>
            <charset val="238"/>
          </rPr>
          <t>SZV_B:Megjegyzes</t>
        </r>
      </text>
    </comment>
    <comment ref="AW109" authorId="0" shapeId="0">
      <text>
        <r>
          <rPr>
            <sz val="11"/>
            <rFont val="Calibri"/>
            <family val="2"/>
            <charset val="238"/>
          </rPr>
          <t>SZV_B:FeladatSorszam</t>
        </r>
      </text>
    </comment>
    <comment ref="AY109" authorId="0" shapeId="0">
      <text>
        <r>
          <rPr>
            <sz val="11"/>
            <rFont val="Calibri"/>
            <family val="2"/>
            <charset val="238"/>
          </rPr>
          <t>SZV_B:ISA</t>
        </r>
      </text>
    </comment>
    <comment ref="B110" authorId="0" shapeId="0">
      <text>
        <r>
          <rPr>
            <sz val="11"/>
            <rFont val="Calibri"/>
            <family val="2"/>
            <charset val="238"/>
          </rPr>
          <t>SZV_B:FontossagiSorrent</t>
        </r>
      </text>
    </comment>
    <comment ref="C110" authorId="0" shapeId="0">
      <text>
        <r>
          <rPr>
            <sz val="11"/>
            <rFont val="Calibri"/>
            <family val="2"/>
            <charset val="238"/>
          </rPr>
          <t>SZV_B:FeladatKategoria</t>
        </r>
      </text>
    </comment>
    <comment ref="D110" authorId="0" shapeId="0">
      <text>
        <r>
          <rPr>
            <sz val="11"/>
            <rFont val="Calibri"/>
            <family val="2"/>
            <charset val="238"/>
          </rPr>
          <t>SZV_B:FeladatMegnevezes</t>
        </r>
      </text>
    </comment>
    <comment ref="E110" authorId="0" shapeId="0">
      <text>
        <r>
          <rPr>
            <sz val="11"/>
            <rFont val="Calibri"/>
            <family val="2"/>
            <charset val="238"/>
          </rPr>
          <t>SZV_B:ElviEngedelySzam</t>
        </r>
      </text>
    </comment>
    <comment ref="F110" authorId="0" shapeId="0">
      <text>
        <r>
          <rPr>
            <sz val="11"/>
            <rFont val="Calibri"/>
            <family val="2"/>
            <charset val="238"/>
          </rPr>
          <t>SZV_B:VKR_Kod</t>
        </r>
      </text>
    </comment>
    <comment ref="G110" authorId="0" shapeId="0">
      <text>
        <r>
          <rPr>
            <sz val="11"/>
            <rFont val="Calibri"/>
            <family val="2"/>
            <charset val="238"/>
          </rPr>
          <t>SZV_B:VKR_Nev</t>
        </r>
      </text>
    </comment>
    <comment ref="H110" authorId="0" shapeId="0">
      <text>
        <r>
          <rPr>
            <sz val="11"/>
            <rFont val="Calibri"/>
            <family val="2"/>
            <charset val="238"/>
          </rPr>
          <t>SZV_B:FeladatAzonosito</t>
        </r>
      </text>
    </comment>
    <comment ref="I110" authorId="0" shapeId="0">
      <text>
        <r>
          <rPr>
            <sz val="11"/>
            <rFont val="Calibri"/>
            <family val="2"/>
            <charset val="238"/>
          </rPr>
          <t>SZV_B:EllatasiTerulet</t>
        </r>
      </text>
    </comment>
    <comment ref="J110" authorId="0" shapeId="0">
      <text>
        <r>
          <rPr>
            <sz val="11"/>
            <rFont val="Calibri"/>
            <family val="2"/>
            <charset val="238"/>
          </rPr>
          <t>SZV_B:EllatasertFelelos</t>
        </r>
      </text>
    </comment>
    <comment ref="K110" authorId="0" shapeId="0">
      <text>
        <r>
          <rPr>
            <sz val="11"/>
            <rFont val="Calibri"/>
            <family val="2"/>
            <charset val="238"/>
          </rPr>
          <t>SZV_B:TervezettNettoKoltseg</t>
        </r>
      </text>
    </comment>
    <comment ref="L110" authorId="0" shapeId="0">
      <text>
        <r>
          <rPr>
            <sz val="11"/>
            <rFont val="Calibri"/>
            <family val="2"/>
            <charset val="238"/>
          </rPr>
          <t>SZV_B:IdotartamKezdes</t>
        </r>
      </text>
    </comment>
    <comment ref="M110" authorId="0" shapeId="0">
      <text>
        <r>
          <rPr>
            <sz val="11"/>
            <rFont val="Calibri"/>
            <family val="2"/>
            <charset val="238"/>
          </rPr>
          <t>SZV_B:IdotartamBefejezes</t>
        </r>
      </text>
    </comment>
    <comment ref="N110" authorId="0" shapeId="0">
      <text>
        <r>
          <rPr>
            <sz val="11"/>
            <rFont val="Calibri"/>
            <family val="2"/>
            <charset val="238"/>
          </rPr>
          <t>SZV_B:NettoKoltsegUtem1</t>
        </r>
      </text>
    </comment>
    <comment ref="O110" authorId="0" shapeId="0">
      <text>
        <r>
          <rPr>
            <sz val="11"/>
            <rFont val="Calibri"/>
            <family val="2"/>
            <charset val="238"/>
          </rPr>
          <t>SZV_B:NettoKoltsegUtem2</t>
        </r>
      </text>
    </comment>
    <comment ref="P110" authorId="0" shapeId="0">
      <text>
        <r>
          <rPr>
            <sz val="11"/>
            <rFont val="Calibri"/>
            <family val="2"/>
            <charset val="238"/>
          </rPr>
          <t>SZV_B:EM_Melleklet2_KTG</t>
        </r>
      </text>
    </comment>
    <comment ref="R110" authorId="0" shapeId="0">
      <text>
        <r>
          <rPr>
            <sz val="11"/>
            <rFont val="Calibri"/>
            <family val="2"/>
            <charset val="238"/>
          </rPr>
          <t>SZV_B:HDUtem1</t>
        </r>
      </text>
    </comment>
    <comment ref="S110" authorId="0" shapeId="0">
      <text>
        <r>
          <rPr>
            <sz val="11"/>
            <rFont val="Calibri"/>
            <family val="2"/>
            <charset val="238"/>
          </rPr>
          <t>SZV_B:ECSUtem1</t>
        </r>
      </text>
    </comment>
    <comment ref="T110" authorId="0" shapeId="0">
      <text>
        <r>
          <rPr>
            <sz val="11"/>
            <rFont val="Calibri"/>
            <family val="2"/>
            <charset val="238"/>
          </rPr>
          <t>SZV_B:KFHUtem1</t>
        </r>
      </text>
    </comment>
    <comment ref="U110" authorId="0" shapeId="0">
      <text>
        <r>
          <rPr>
            <sz val="11"/>
            <rFont val="Calibri"/>
            <family val="2"/>
            <charset val="238"/>
          </rPr>
          <t>SZV_B:Egyeb_SajatUtem1</t>
        </r>
      </text>
    </comment>
    <comment ref="V110" authorId="0" shapeId="0">
      <text>
        <r>
          <rPr>
            <sz val="11"/>
            <rFont val="Calibri"/>
            <family val="2"/>
            <charset val="238"/>
          </rPr>
          <t>SZV_B:DijUtem1</t>
        </r>
      </text>
    </comment>
    <comment ref="W110" authorId="0" shapeId="0">
      <text>
        <r>
          <rPr>
            <sz val="11"/>
            <rFont val="Calibri"/>
            <family val="2"/>
            <charset val="238"/>
          </rPr>
          <t>SZV_B:EM_Melleklet1_Utem1</t>
        </r>
      </text>
    </comment>
    <comment ref="X110" authorId="0" shapeId="0">
      <text>
        <r>
          <rPr>
            <sz val="11"/>
            <rFont val="Calibri"/>
            <family val="2"/>
            <charset val="238"/>
          </rPr>
          <t>SZV_B:EgyebAllamiUtem1</t>
        </r>
      </text>
    </comment>
    <comment ref="Y110" authorId="0" shapeId="0">
      <text>
        <r>
          <rPr>
            <sz val="11"/>
            <rFont val="Calibri"/>
            <family val="2"/>
            <charset val="238"/>
          </rPr>
          <t>SZV_B:OnkormanyzatiUtem1</t>
        </r>
      </text>
    </comment>
    <comment ref="Z110" authorId="0" shapeId="0">
      <text>
        <r>
          <rPr>
            <sz val="11"/>
            <rFont val="Calibri"/>
            <family val="2"/>
            <charset val="238"/>
          </rPr>
          <t>SZV_B:EUUtem1</t>
        </r>
      </text>
    </comment>
    <comment ref="AA110" authorId="0" shapeId="0">
      <text>
        <r>
          <rPr>
            <sz val="11"/>
            <rFont val="Calibri"/>
            <family val="2"/>
            <charset val="238"/>
          </rPr>
          <t>SZV_B:EgyebUtem1</t>
        </r>
      </text>
    </comment>
    <comment ref="AB110" authorId="0" shapeId="0">
      <text>
        <r>
          <rPr>
            <sz val="11"/>
            <rFont val="Calibri"/>
            <family val="2"/>
            <charset val="238"/>
          </rPr>
          <t>SZV_B:HitelKotvenyUtem1</t>
        </r>
      </text>
    </comment>
    <comment ref="AC110" authorId="0" shapeId="0">
      <text>
        <r>
          <rPr>
            <sz val="11"/>
            <rFont val="Calibri"/>
            <family val="2"/>
            <charset val="238"/>
          </rPr>
          <t>SZV_B:OsszesenUtem1</t>
        </r>
      </text>
    </comment>
    <comment ref="AF110" authorId="0" shapeId="0">
      <text>
        <r>
          <rPr>
            <sz val="11"/>
            <rFont val="Calibri"/>
            <family val="2"/>
            <charset val="238"/>
          </rPr>
          <t>SZV_B:HDUtem2</t>
        </r>
      </text>
    </comment>
    <comment ref="AG110" authorId="0" shapeId="0">
      <text>
        <r>
          <rPr>
            <sz val="11"/>
            <rFont val="Calibri"/>
            <family val="2"/>
            <charset val="238"/>
          </rPr>
          <t>SZV_B:ECSUtem2</t>
        </r>
      </text>
    </comment>
    <comment ref="AH110" authorId="0" shapeId="0">
      <text>
        <r>
          <rPr>
            <sz val="11"/>
            <rFont val="Calibri"/>
            <family val="2"/>
            <charset val="238"/>
          </rPr>
          <t>SZV_B:KFHUtem2</t>
        </r>
      </text>
    </comment>
    <comment ref="AI110" authorId="0" shapeId="0">
      <text>
        <r>
          <rPr>
            <sz val="11"/>
            <rFont val="Calibri"/>
            <family val="2"/>
            <charset val="238"/>
          </rPr>
          <t>SZV_B:Egyeb_SajatUtem2</t>
        </r>
      </text>
    </comment>
    <comment ref="AJ110" authorId="0" shapeId="0">
      <text>
        <r>
          <rPr>
            <sz val="11"/>
            <rFont val="Calibri"/>
            <family val="2"/>
            <charset val="238"/>
          </rPr>
          <t>SZV_B:DijUtem2</t>
        </r>
      </text>
    </comment>
    <comment ref="AK110" authorId="0" shapeId="0">
      <text>
        <r>
          <rPr>
            <sz val="11"/>
            <rFont val="Calibri"/>
            <family val="2"/>
            <charset val="238"/>
          </rPr>
          <t>SZV_B:EM_Melleklet1_Utem2</t>
        </r>
      </text>
    </comment>
    <comment ref="AL110" authorId="0" shapeId="0">
      <text>
        <r>
          <rPr>
            <sz val="11"/>
            <rFont val="Calibri"/>
            <family val="2"/>
            <charset val="238"/>
          </rPr>
          <t>SZV_B:EgyebAllamiUtem2</t>
        </r>
      </text>
    </comment>
    <comment ref="AM110" authorId="0" shapeId="0">
      <text>
        <r>
          <rPr>
            <sz val="11"/>
            <rFont val="Calibri"/>
            <family val="2"/>
            <charset val="238"/>
          </rPr>
          <t>SZV_B:OnkormanyzatiUtem2</t>
        </r>
      </text>
    </comment>
    <comment ref="AN110" authorId="0" shapeId="0">
      <text>
        <r>
          <rPr>
            <sz val="11"/>
            <rFont val="Calibri"/>
            <family val="2"/>
            <charset val="238"/>
          </rPr>
          <t>SZV_B:EUUtem2</t>
        </r>
      </text>
    </comment>
    <comment ref="AO110" authorId="0" shapeId="0">
      <text>
        <r>
          <rPr>
            <sz val="11"/>
            <rFont val="Calibri"/>
            <family val="2"/>
            <charset val="238"/>
          </rPr>
          <t>SZV_B:EgyebUtem2</t>
        </r>
      </text>
    </comment>
    <comment ref="AP110" authorId="0" shapeId="0">
      <text>
        <r>
          <rPr>
            <sz val="11"/>
            <rFont val="Calibri"/>
            <family val="2"/>
            <charset val="238"/>
          </rPr>
          <t>SZV_B:HitelKotvenyUtem2</t>
        </r>
      </text>
    </comment>
    <comment ref="AQ110" authorId="0" shapeId="0">
      <text>
        <r>
          <rPr>
            <sz val="11"/>
            <rFont val="Calibri"/>
            <family val="2"/>
            <charset val="238"/>
          </rPr>
          <t>SZV_B:OsszesenUtem2</t>
        </r>
      </text>
    </comment>
    <comment ref="AR110" authorId="0" shapeId="0">
      <text>
        <r>
          <rPr>
            <sz val="11"/>
            <rFont val="Calibri"/>
            <family val="2"/>
            <charset val="238"/>
          </rPr>
          <t>SZV_B:ForrashianyUtem2</t>
        </r>
      </text>
    </comment>
    <comment ref="AU110" authorId="0" shapeId="0">
      <text>
        <r>
          <rPr>
            <sz val="11"/>
            <rFont val="Calibri"/>
            <family val="2"/>
            <charset val="238"/>
          </rPr>
          <t>SZV_B:Indokolas</t>
        </r>
      </text>
    </comment>
    <comment ref="AV110" authorId="0" shapeId="0">
      <text>
        <r>
          <rPr>
            <sz val="11"/>
            <rFont val="Calibri"/>
            <family val="2"/>
            <charset val="238"/>
          </rPr>
          <t>SZV_B:Megjegyzes</t>
        </r>
      </text>
    </comment>
    <comment ref="AW110" authorId="0" shapeId="0">
      <text>
        <r>
          <rPr>
            <sz val="11"/>
            <rFont val="Calibri"/>
            <family val="2"/>
            <charset val="238"/>
          </rPr>
          <t>SZV_B:FeladatSorszam</t>
        </r>
      </text>
    </comment>
    <comment ref="AY110" authorId="0" shapeId="0">
      <text>
        <r>
          <rPr>
            <sz val="11"/>
            <rFont val="Calibri"/>
            <family val="2"/>
            <charset val="238"/>
          </rPr>
          <t>SZV_B:ISA</t>
        </r>
      </text>
    </comment>
    <comment ref="B111" authorId="0" shapeId="0">
      <text>
        <r>
          <rPr>
            <sz val="11"/>
            <rFont val="Calibri"/>
            <family val="2"/>
            <charset val="238"/>
          </rPr>
          <t>SZV_B:FontossagiSorrent</t>
        </r>
      </text>
    </comment>
    <comment ref="C111" authorId="0" shapeId="0">
      <text>
        <r>
          <rPr>
            <sz val="11"/>
            <rFont val="Calibri"/>
            <family val="2"/>
            <charset val="238"/>
          </rPr>
          <t>SZV_B:FeladatKategoria</t>
        </r>
      </text>
    </comment>
    <comment ref="D111" authorId="0" shapeId="0">
      <text>
        <r>
          <rPr>
            <sz val="11"/>
            <rFont val="Calibri"/>
            <family val="2"/>
            <charset val="238"/>
          </rPr>
          <t>SZV_B:FeladatMegnevezes</t>
        </r>
      </text>
    </comment>
    <comment ref="E111" authorId="0" shapeId="0">
      <text>
        <r>
          <rPr>
            <sz val="11"/>
            <rFont val="Calibri"/>
            <family val="2"/>
            <charset val="238"/>
          </rPr>
          <t>SZV_B:ElviEngedelySzam</t>
        </r>
      </text>
    </comment>
    <comment ref="F111" authorId="0" shapeId="0">
      <text>
        <r>
          <rPr>
            <sz val="11"/>
            <rFont val="Calibri"/>
            <family val="2"/>
            <charset val="238"/>
          </rPr>
          <t>SZV_B:VKR_Kod</t>
        </r>
      </text>
    </comment>
    <comment ref="G111" authorId="0" shapeId="0">
      <text>
        <r>
          <rPr>
            <sz val="11"/>
            <rFont val="Calibri"/>
            <family val="2"/>
            <charset val="238"/>
          </rPr>
          <t>SZV_B:VKR_Nev</t>
        </r>
      </text>
    </comment>
    <comment ref="H111" authorId="0" shapeId="0">
      <text>
        <r>
          <rPr>
            <sz val="11"/>
            <rFont val="Calibri"/>
            <family val="2"/>
            <charset val="238"/>
          </rPr>
          <t>SZV_B:FeladatAzonosito</t>
        </r>
      </text>
    </comment>
    <comment ref="I111" authorId="0" shapeId="0">
      <text>
        <r>
          <rPr>
            <sz val="11"/>
            <rFont val="Calibri"/>
            <family val="2"/>
            <charset val="238"/>
          </rPr>
          <t>SZV_B:EllatasiTerulet</t>
        </r>
      </text>
    </comment>
    <comment ref="J111" authorId="0" shapeId="0">
      <text>
        <r>
          <rPr>
            <sz val="11"/>
            <rFont val="Calibri"/>
            <family val="2"/>
            <charset val="238"/>
          </rPr>
          <t>SZV_B:EllatasertFelelos</t>
        </r>
      </text>
    </comment>
    <comment ref="K111" authorId="0" shapeId="0">
      <text>
        <r>
          <rPr>
            <sz val="11"/>
            <rFont val="Calibri"/>
            <family val="2"/>
            <charset val="238"/>
          </rPr>
          <t>SZV_B:TervezettNettoKoltseg</t>
        </r>
      </text>
    </comment>
    <comment ref="L111" authorId="0" shapeId="0">
      <text>
        <r>
          <rPr>
            <sz val="11"/>
            <rFont val="Calibri"/>
            <family val="2"/>
            <charset val="238"/>
          </rPr>
          <t>SZV_B:IdotartamKezdes</t>
        </r>
      </text>
    </comment>
    <comment ref="M111" authorId="0" shapeId="0">
      <text>
        <r>
          <rPr>
            <sz val="11"/>
            <rFont val="Calibri"/>
            <family val="2"/>
            <charset val="238"/>
          </rPr>
          <t>SZV_B:IdotartamBefejezes</t>
        </r>
      </text>
    </comment>
    <comment ref="N111" authorId="0" shapeId="0">
      <text>
        <r>
          <rPr>
            <sz val="11"/>
            <rFont val="Calibri"/>
            <family val="2"/>
            <charset val="238"/>
          </rPr>
          <t>SZV_B:NettoKoltsegUtem1</t>
        </r>
      </text>
    </comment>
    <comment ref="O111" authorId="0" shapeId="0">
      <text>
        <r>
          <rPr>
            <sz val="11"/>
            <rFont val="Calibri"/>
            <family val="2"/>
            <charset val="238"/>
          </rPr>
          <t>SZV_B:NettoKoltsegUtem2</t>
        </r>
      </text>
    </comment>
    <comment ref="P111" authorId="0" shapeId="0">
      <text>
        <r>
          <rPr>
            <sz val="11"/>
            <rFont val="Calibri"/>
            <family val="2"/>
            <charset val="238"/>
          </rPr>
          <t>SZV_B:EM_Melleklet2_KTG</t>
        </r>
      </text>
    </comment>
    <comment ref="R111" authorId="0" shapeId="0">
      <text>
        <r>
          <rPr>
            <sz val="11"/>
            <rFont val="Calibri"/>
            <family val="2"/>
            <charset val="238"/>
          </rPr>
          <t>SZV_B:HDUtem1</t>
        </r>
      </text>
    </comment>
    <comment ref="S111" authorId="0" shapeId="0">
      <text>
        <r>
          <rPr>
            <sz val="11"/>
            <rFont val="Calibri"/>
            <family val="2"/>
            <charset val="238"/>
          </rPr>
          <t>SZV_B:ECSUtem1</t>
        </r>
      </text>
    </comment>
    <comment ref="T111" authorId="0" shapeId="0">
      <text>
        <r>
          <rPr>
            <sz val="11"/>
            <rFont val="Calibri"/>
            <family val="2"/>
            <charset val="238"/>
          </rPr>
          <t>SZV_B:KFHUtem1</t>
        </r>
      </text>
    </comment>
    <comment ref="U111" authorId="0" shapeId="0">
      <text>
        <r>
          <rPr>
            <sz val="11"/>
            <rFont val="Calibri"/>
            <family val="2"/>
            <charset val="238"/>
          </rPr>
          <t>SZV_B:Egyeb_SajatUtem1</t>
        </r>
      </text>
    </comment>
    <comment ref="V111" authorId="0" shapeId="0">
      <text>
        <r>
          <rPr>
            <sz val="11"/>
            <rFont val="Calibri"/>
            <family val="2"/>
            <charset val="238"/>
          </rPr>
          <t>SZV_B:DijUtem1</t>
        </r>
      </text>
    </comment>
    <comment ref="W111" authorId="0" shapeId="0">
      <text>
        <r>
          <rPr>
            <sz val="11"/>
            <rFont val="Calibri"/>
            <family val="2"/>
            <charset val="238"/>
          </rPr>
          <t>SZV_B:EM_Melleklet1_Utem1</t>
        </r>
      </text>
    </comment>
    <comment ref="X111" authorId="0" shapeId="0">
      <text>
        <r>
          <rPr>
            <sz val="11"/>
            <rFont val="Calibri"/>
            <family val="2"/>
            <charset val="238"/>
          </rPr>
          <t>SZV_B:EgyebAllamiUtem1</t>
        </r>
      </text>
    </comment>
    <comment ref="Y111" authorId="0" shapeId="0">
      <text>
        <r>
          <rPr>
            <sz val="11"/>
            <rFont val="Calibri"/>
            <family val="2"/>
            <charset val="238"/>
          </rPr>
          <t>SZV_B:OnkormanyzatiUtem1</t>
        </r>
      </text>
    </comment>
    <comment ref="Z111" authorId="0" shapeId="0">
      <text>
        <r>
          <rPr>
            <sz val="11"/>
            <rFont val="Calibri"/>
            <family val="2"/>
            <charset val="238"/>
          </rPr>
          <t>SZV_B:EUUtem1</t>
        </r>
      </text>
    </comment>
    <comment ref="AA111" authorId="0" shapeId="0">
      <text>
        <r>
          <rPr>
            <sz val="11"/>
            <rFont val="Calibri"/>
            <family val="2"/>
            <charset val="238"/>
          </rPr>
          <t>SZV_B:EgyebUtem1</t>
        </r>
      </text>
    </comment>
    <comment ref="AB111" authorId="0" shapeId="0">
      <text>
        <r>
          <rPr>
            <sz val="11"/>
            <rFont val="Calibri"/>
            <family val="2"/>
            <charset val="238"/>
          </rPr>
          <t>SZV_B:HitelKotvenyUtem1</t>
        </r>
      </text>
    </comment>
    <comment ref="AC111" authorId="0" shapeId="0">
      <text>
        <r>
          <rPr>
            <sz val="11"/>
            <rFont val="Calibri"/>
            <family val="2"/>
            <charset val="238"/>
          </rPr>
          <t>SZV_B:OsszesenUtem1</t>
        </r>
      </text>
    </comment>
    <comment ref="AF111" authorId="0" shapeId="0">
      <text>
        <r>
          <rPr>
            <sz val="11"/>
            <rFont val="Calibri"/>
            <family val="2"/>
            <charset val="238"/>
          </rPr>
          <t>SZV_B:HDUtem2</t>
        </r>
      </text>
    </comment>
    <comment ref="AG111" authorId="0" shapeId="0">
      <text>
        <r>
          <rPr>
            <sz val="11"/>
            <rFont val="Calibri"/>
            <family val="2"/>
            <charset val="238"/>
          </rPr>
          <t>SZV_B:ECSUtem2</t>
        </r>
      </text>
    </comment>
    <comment ref="AH111" authorId="0" shapeId="0">
      <text>
        <r>
          <rPr>
            <sz val="11"/>
            <rFont val="Calibri"/>
            <family val="2"/>
            <charset val="238"/>
          </rPr>
          <t>SZV_B:KFHUtem2</t>
        </r>
      </text>
    </comment>
    <comment ref="AI111" authorId="0" shapeId="0">
      <text>
        <r>
          <rPr>
            <sz val="11"/>
            <rFont val="Calibri"/>
            <family val="2"/>
            <charset val="238"/>
          </rPr>
          <t>SZV_B:Egyeb_SajatUtem2</t>
        </r>
      </text>
    </comment>
    <comment ref="AJ111" authorId="0" shapeId="0">
      <text>
        <r>
          <rPr>
            <sz val="11"/>
            <rFont val="Calibri"/>
            <family val="2"/>
            <charset val="238"/>
          </rPr>
          <t>SZV_B:DijUtem2</t>
        </r>
      </text>
    </comment>
    <comment ref="AK111" authorId="0" shapeId="0">
      <text>
        <r>
          <rPr>
            <sz val="11"/>
            <rFont val="Calibri"/>
            <family val="2"/>
            <charset val="238"/>
          </rPr>
          <t>SZV_B:EM_Melleklet1_Utem2</t>
        </r>
      </text>
    </comment>
    <comment ref="AL111" authorId="0" shapeId="0">
      <text>
        <r>
          <rPr>
            <sz val="11"/>
            <rFont val="Calibri"/>
            <family val="2"/>
            <charset val="238"/>
          </rPr>
          <t>SZV_B:EgyebAllamiUtem2</t>
        </r>
      </text>
    </comment>
    <comment ref="AM111" authorId="0" shapeId="0">
      <text>
        <r>
          <rPr>
            <sz val="11"/>
            <rFont val="Calibri"/>
            <family val="2"/>
            <charset val="238"/>
          </rPr>
          <t>SZV_B:OnkormanyzatiUtem2</t>
        </r>
      </text>
    </comment>
    <comment ref="AN111" authorId="0" shapeId="0">
      <text>
        <r>
          <rPr>
            <sz val="11"/>
            <rFont val="Calibri"/>
            <family val="2"/>
            <charset val="238"/>
          </rPr>
          <t>SZV_B:EUUtem2</t>
        </r>
      </text>
    </comment>
    <comment ref="AO111" authorId="0" shapeId="0">
      <text>
        <r>
          <rPr>
            <sz val="11"/>
            <rFont val="Calibri"/>
            <family val="2"/>
            <charset val="238"/>
          </rPr>
          <t>SZV_B:EgyebUtem2</t>
        </r>
      </text>
    </comment>
    <comment ref="AP111" authorId="0" shapeId="0">
      <text>
        <r>
          <rPr>
            <sz val="11"/>
            <rFont val="Calibri"/>
            <family val="2"/>
            <charset val="238"/>
          </rPr>
          <t>SZV_B:HitelKotvenyUtem2</t>
        </r>
      </text>
    </comment>
    <comment ref="AQ111" authorId="0" shapeId="0">
      <text>
        <r>
          <rPr>
            <sz val="11"/>
            <rFont val="Calibri"/>
            <family val="2"/>
            <charset val="238"/>
          </rPr>
          <t>SZV_B:OsszesenUtem2</t>
        </r>
      </text>
    </comment>
    <comment ref="AR111" authorId="0" shapeId="0">
      <text>
        <r>
          <rPr>
            <sz val="11"/>
            <rFont val="Calibri"/>
            <family val="2"/>
            <charset val="238"/>
          </rPr>
          <t>SZV_B:ForrashianyUtem2</t>
        </r>
      </text>
    </comment>
    <comment ref="AU111" authorId="0" shapeId="0">
      <text>
        <r>
          <rPr>
            <sz val="11"/>
            <rFont val="Calibri"/>
            <family val="2"/>
            <charset val="238"/>
          </rPr>
          <t>SZV_B:Indokolas</t>
        </r>
      </text>
    </comment>
    <comment ref="AV111" authorId="0" shapeId="0">
      <text>
        <r>
          <rPr>
            <sz val="11"/>
            <rFont val="Calibri"/>
            <family val="2"/>
            <charset val="238"/>
          </rPr>
          <t>SZV_B:Megjegyzes</t>
        </r>
      </text>
    </comment>
    <comment ref="AW111" authorId="0" shapeId="0">
      <text>
        <r>
          <rPr>
            <sz val="11"/>
            <rFont val="Calibri"/>
            <family val="2"/>
            <charset val="238"/>
          </rPr>
          <t>SZV_B:FeladatSorszam</t>
        </r>
      </text>
    </comment>
    <comment ref="AY111" authorId="0" shapeId="0">
      <text>
        <r>
          <rPr>
            <sz val="11"/>
            <rFont val="Calibri"/>
            <family val="2"/>
            <charset val="238"/>
          </rPr>
          <t>SZV_B:ISA</t>
        </r>
      </text>
    </comment>
    <comment ref="B112" authorId="0" shapeId="0">
      <text>
        <r>
          <rPr>
            <sz val="11"/>
            <rFont val="Calibri"/>
            <family val="2"/>
            <charset val="238"/>
          </rPr>
          <t>SZV_B:FontossagiSorrent</t>
        </r>
      </text>
    </comment>
    <comment ref="C112" authorId="0" shapeId="0">
      <text>
        <r>
          <rPr>
            <sz val="11"/>
            <rFont val="Calibri"/>
            <family val="2"/>
            <charset val="238"/>
          </rPr>
          <t>SZV_B:FeladatKategoria</t>
        </r>
      </text>
    </comment>
    <comment ref="D112" authorId="0" shapeId="0">
      <text>
        <r>
          <rPr>
            <sz val="11"/>
            <rFont val="Calibri"/>
            <family val="2"/>
            <charset val="238"/>
          </rPr>
          <t>SZV_B:FeladatMegnevezes</t>
        </r>
      </text>
    </comment>
    <comment ref="E112" authorId="0" shapeId="0">
      <text>
        <r>
          <rPr>
            <sz val="11"/>
            <rFont val="Calibri"/>
            <family val="2"/>
            <charset val="238"/>
          </rPr>
          <t>SZV_B:ElviEngedelySzam</t>
        </r>
      </text>
    </comment>
    <comment ref="F112" authorId="0" shapeId="0">
      <text>
        <r>
          <rPr>
            <sz val="11"/>
            <rFont val="Calibri"/>
            <family val="2"/>
            <charset val="238"/>
          </rPr>
          <t>SZV_B:VKR_Kod</t>
        </r>
      </text>
    </comment>
    <comment ref="G112" authorId="0" shapeId="0">
      <text>
        <r>
          <rPr>
            <sz val="11"/>
            <rFont val="Calibri"/>
            <family val="2"/>
            <charset val="238"/>
          </rPr>
          <t>SZV_B:VKR_Nev</t>
        </r>
      </text>
    </comment>
    <comment ref="H112" authorId="0" shapeId="0">
      <text>
        <r>
          <rPr>
            <sz val="11"/>
            <rFont val="Calibri"/>
            <family val="2"/>
            <charset val="238"/>
          </rPr>
          <t>SZV_B:FeladatAzonosito</t>
        </r>
      </text>
    </comment>
    <comment ref="I112" authorId="0" shapeId="0">
      <text>
        <r>
          <rPr>
            <sz val="11"/>
            <rFont val="Calibri"/>
            <family val="2"/>
            <charset val="238"/>
          </rPr>
          <t>SZV_B:EllatasiTerulet</t>
        </r>
      </text>
    </comment>
    <comment ref="J112" authorId="0" shapeId="0">
      <text>
        <r>
          <rPr>
            <sz val="11"/>
            <rFont val="Calibri"/>
            <family val="2"/>
            <charset val="238"/>
          </rPr>
          <t>SZV_B:EllatasertFelelos</t>
        </r>
      </text>
    </comment>
    <comment ref="K112" authorId="0" shapeId="0">
      <text>
        <r>
          <rPr>
            <sz val="11"/>
            <rFont val="Calibri"/>
            <family val="2"/>
            <charset val="238"/>
          </rPr>
          <t>SZV_B:TervezettNettoKoltseg</t>
        </r>
      </text>
    </comment>
    <comment ref="L112" authorId="0" shapeId="0">
      <text>
        <r>
          <rPr>
            <sz val="11"/>
            <rFont val="Calibri"/>
            <family val="2"/>
            <charset val="238"/>
          </rPr>
          <t>SZV_B:IdotartamKezdes</t>
        </r>
      </text>
    </comment>
    <comment ref="M112" authorId="0" shapeId="0">
      <text>
        <r>
          <rPr>
            <sz val="11"/>
            <rFont val="Calibri"/>
            <family val="2"/>
            <charset val="238"/>
          </rPr>
          <t>SZV_B:IdotartamBefejezes</t>
        </r>
      </text>
    </comment>
    <comment ref="N112" authorId="0" shapeId="0">
      <text>
        <r>
          <rPr>
            <sz val="11"/>
            <rFont val="Calibri"/>
            <family val="2"/>
            <charset val="238"/>
          </rPr>
          <t>SZV_B:NettoKoltsegUtem1</t>
        </r>
      </text>
    </comment>
    <comment ref="O112" authorId="0" shapeId="0">
      <text>
        <r>
          <rPr>
            <sz val="11"/>
            <rFont val="Calibri"/>
            <family val="2"/>
            <charset val="238"/>
          </rPr>
          <t>SZV_B:NettoKoltsegUtem2</t>
        </r>
      </text>
    </comment>
    <comment ref="P112" authorId="0" shapeId="0">
      <text>
        <r>
          <rPr>
            <sz val="11"/>
            <rFont val="Calibri"/>
            <family val="2"/>
            <charset val="238"/>
          </rPr>
          <t>SZV_B:EM_Melleklet2_KTG</t>
        </r>
      </text>
    </comment>
    <comment ref="R112" authorId="0" shapeId="0">
      <text>
        <r>
          <rPr>
            <sz val="11"/>
            <rFont val="Calibri"/>
            <family val="2"/>
            <charset val="238"/>
          </rPr>
          <t>SZV_B:HDUtem1</t>
        </r>
      </text>
    </comment>
    <comment ref="S112" authorId="0" shapeId="0">
      <text>
        <r>
          <rPr>
            <sz val="11"/>
            <rFont val="Calibri"/>
            <family val="2"/>
            <charset val="238"/>
          </rPr>
          <t>SZV_B:ECSUtem1</t>
        </r>
      </text>
    </comment>
    <comment ref="T112" authorId="0" shapeId="0">
      <text>
        <r>
          <rPr>
            <sz val="11"/>
            <rFont val="Calibri"/>
            <family val="2"/>
            <charset val="238"/>
          </rPr>
          <t>SZV_B:KFHUtem1</t>
        </r>
      </text>
    </comment>
    <comment ref="U112" authorId="0" shapeId="0">
      <text>
        <r>
          <rPr>
            <sz val="11"/>
            <rFont val="Calibri"/>
            <family val="2"/>
            <charset val="238"/>
          </rPr>
          <t>SZV_B:Egyeb_SajatUtem1</t>
        </r>
      </text>
    </comment>
    <comment ref="V112" authorId="0" shapeId="0">
      <text>
        <r>
          <rPr>
            <sz val="11"/>
            <rFont val="Calibri"/>
            <family val="2"/>
            <charset val="238"/>
          </rPr>
          <t>SZV_B:DijUtem1</t>
        </r>
      </text>
    </comment>
    <comment ref="W112" authorId="0" shapeId="0">
      <text>
        <r>
          <rPr>
            <sz val="11"/>
            <rFont val="Calibri"/>
            <family val="2"/>
            <charset val="238"/>
          </rPr>
          <t>SZV_B:EM_Melleklet1_Utem1</t>
        </r>
      </text>
    </comment>
    <comment ref="X112" authorId="0" shapeId="0">
      <text>
        <r>
          <rPr>
            <sz val="11"/>
            <rFont val="Calibri"/>
            <family val="2"/>
            <charset val="238"/>
          </rPr>
          <t>SZV_B:EgyebAllamiUtem1</t>
        </r>
      </text>
    </comment>
    <comment ref="Y112" authorId="0" shapeId="0">
      <text>
        <r>
          <rPr>
            <sz val="11"/>
            <rFont val="Calibri"/>
            <family val="2"/>
            <charset val="238"/>
          </rPr>
          <t>SZV_B:OnkormanyzatiUtem1</t>
        </r>
      </text>
    </comment>
    <comment ref="Z112" authorId="0" shapeId="0">
      <text>
        <r>
          <rPr>
            <sz val="11"/>
            <rFont val="Calibri"/>
            <family val="2"/>
            <charset val="238"/>
          </rPr>
          <t>SZV_B:EUUtem1</t>
        </r>
      </text>
    </comment>
    <comment ref="AA112" authorId="0" shapeId="0">
      <text>
        <r>
          <rPr>
            <sz val="11"/>
            <rFont val="Calibri"/>
            <family val="2"/>
            <charset val="238"/>
          </rPr>
          <t>SZV_B:EgyebUtem1</t>
        </r>
      </text>
    </comment>
    <comment ref="AB112" authorId="0" shapeId="0">
      <text>
        <r>
          <rPr>
            <sz val="11"/>
            <rFont val="Calibri"/>
            <family val="2"/>
            <charset val="238"/>
          </rPr>
          <t>SZV_B:HitelKotvenyUtem1</t>
        </r>
      </text>
    </comment>
    <comment ref="AC112" authorId="0" shapeId="0">
      <text>
        <r>
          <rPr>
            <sz val="11"/>
            <rFont val="Calibri"/>
            <family val="2"/>
            <charset val="238"/>
          </rPr>
          <t>SZV_B:OsszesenUtem1</t>
        </r>
      </text>
    </comment>
    <comment ref="AF112" authorId="0" shapeId="0">
      <text>
        <r>
          <rPr>
            <sz val="11"/>
            <rFont val="Calibri"/>
            <family val="2"/>
            <charset val="238"/>
          </rPr>
          <t>SZV_B:HDUtem2</t>
        </r>
      </text>
    </comment>
    <comment ref="AG112" authorId="0" shapeId="0">
      <text>
        <r>
          <rPr>
            <sz val="11"/>
            <rFont val="Calibri"/>
            <family val="2"/>
            <charset val="238"/>
          </rPr>
          <t>SZV_B:ECSUtem2</t>
        </r>
      </text>
    </comment>
    <comment ref="AH112" authorId="0" shapeId="0">
      <text>
        <r>
          <rPr>
            <sz val="11"/>
            <rFont val="Calibri"/>
            <family val="2"/>
            <charset val="238"/>
          </rPr>
          <t>SZV_B:KFHUtem2</t>
        </r>
      </text>
    </comment>
    <comment ref="AI112" authorId="0" shapeId="0">
      <text>
        <r>
          <rPr>
            <sz val="11"/>
            <rFont val="Calibri"/>
            <family val="2"/>
            <charset val="238"/>
          </rPr>
          <t>SZV_B:Egyeb_SajatUtem2</t>
        </r>
      </text>
    </comment>
    <comment ref="AJ112" authorId="0" shapeId="0">
      <text>
        <r>
          <rPr>
            <sz val="11"/>
            <rFont val="Calibri"/>
            <family val="2"/>
            <charset val="238"/>
          </rPr>
          <t>SZV_B:DijUtem2</t>
        </r>
      </text>
    </comment>
    <comment ref="AK112" authorId="0" shapeId="0">
      <text>
        <r>
          <rPr>
            <sz val="11"/>
            <rFont val="Calibri"/>
            <family val="2"/>
            <charset val="238"/>
          </rPr>
          <t>SZV_B:EM_Melleklet1_Utem2</t>
        </r>
      </text>
    </comment>
    <comment ref="AL112" authorId="0" shapeId="0">
      <text>
        <r>
          <rPr>
            <sz val="11"/>
            <rFont val="Calibri"/>
            <family val="2"/>
            <charset val="238"/>
          </rPr>
          <t>SZV_B:EgyebAllamiUtem2</t>
        </r>
      </text>
    </comment>
    <comment ref="AM112" authorId="0" shapeId="0">
      <text>
        <r>
          <rPr>
            <sz val="11"/>
            <rFont val="Calibri"/>
            <family val="2"/>
            <charset val="238"/>
          </rPr>
          <t>SZV_B:OnkormanyzatiUtem2</t>
        </r>
      </text>
    </comment>
    <comment ref="AN112" authorId="0" shapeId="0">
      <text>
        <r>
          <rPr>
            <sz val="11"/>
            <rFont val="Calibri"/>
            <family val="2"/>
            <charset val="238"/>
          </rPr>
          <t>SZV_B:EUUtem2</t>
        </r>
      </text>
    </comment>
    <comment ref="AO112" authorId="0" shapeId="0">
      <text>
        <r>
          <rPr>
            <sz val="11"/>
            <rFont val="Calibri"/>
            <family val="2"/>
            <charset val="238"/>
          </rPr>
          <t>SZV_B:EgyebUtem2</t>
        </r>
      </text>
    </comment>
    <comment ref="AP112" authorId="0" shapeId="0">
      <text>
        <r>
          <rPr>
            <sz val="11"/>
            <rFont val="Calibri"/>
            <family val="2"/>
            <charset val="238"/>
          </rPr>
          <t>SZV_B:HitelKotvenyUtem2</t>
        </r>
      </text>
    </comment>
    <comment ref="AQ112" authorId="0" shapeId="0">
      <text>
        <r>
          <rPr>
            <sz val="11"/>
            <rFont val="Calibri"/>
            <family val="2"/>
            <charset val="238"/>
          </rPr>
          <t>SZV_B:OsszesenUtem2</t>
        </r>
      </text>
    </comment>
    <comment ref="AR112" authorId="0" shapeId="0">
      <text>
        <r>
          <rPr>
            <sz val="11"/>
            <rFont val="Calibri"/>
            <family val="2"/>
            <charset val="238"/>
          </rPr>
          <t>SZV_B:ForrashianyUtem2</t>
        </r>
      </text>
    </comment>
    <comment ref="AU112" authorId="0" shapeId="0">
      <text>
        <r>
          <rPr>
            <sz val="11"/>
            <rFont val="Calibri"/>
            <family val="2"/>
            <charset val="238"/>
          </rPr>
          <t>SZV_B:Indokolas</t>
        </r>
      </text>
    </comment>
    <comment ref="AV112" authorId="0" shapeId="0">
      <text>
        <r>
          <rPr>
            <sz val="11"/>
            <rFont val="Calibri"/>
            <family val="2"/>
            <charset val="238"/>
          </rPr>
          <t>SZV_B:Megjegyzes</t>
        </r>
      </text>
    </comment>
    <comment ref="AW112" authorId="0" shapeId="0">
      <text>
        <r>
          <rPr>
            <sz val="11"/>
            <rFont val="Calibri"/>
            <family val="2"/>
            <charset val="238"/>
          </rPr>
          <t>SZV_B:FeladatSorszam</t>
        </r>
      </text>
    </comment>
    <comment ref="AY112" authorId="0" shapeId="0">
      <text>
        <r>
          <rPr>
            <sz val="11"/>
            <rFont val="Calibri"/>
            <family val="2"/>
            <charset val="238"/>
          </rPr>
          <t>SZV_B:ISA</t>
        </r>
      </text>
    </comment>
    <comment ref="B113" authorId="0" shapeId="0">
      <text>
        <r>
          <rPr>
            <sz val="11"/>
            <rFont val="Calibri"/>
            <family val="2"/>
            <charset val="238"/>
          </rPr>
          <t>SZV_B:FontossagiSorrent</t>
        </r>
      </text>
    </comment>
    <comment ref="C113" authorId="0" shapeId="0">
      <text>
        <r>
          <rPr>
            <sz val="11"/>
            <rFont val="Calibri"/>
            <family val="2"/>
            <charset val="238"/>
          </rPr>
          <t>SZV_B:FeladatKategoria</t>
        </r>
      </text>
    </comment>
    <comment ref="D113" authorId="0" shapeId="0">
      <text>
        <r>
          <rPr>
            <sz val="11"/>
            <rFont val="Calibri"/>
            <family val="2"/>
            <charset val="238"/>
          </rPr>
          <t>SZV_B:FeladatMegnevezes</t>
        </r>
      </text>
    </comment>
    <comment ref="E113" authorId="0" shapeId="0">
      <text>
        <r>
          <rPr>
            <sz val="11"/>
            <rFont val="Calibri"/>
            <family val="2"/>
            <charset val="238"/>
          </rPr>
          <t>SZV_B:ElviEngedelySzam</t>
        </r>
      </text>
    </comment>
    <comment ref="F113" authorId="0" shapeId="0">
      <text>
        <r>
          <rPr>
            <sz val="11"/>
            <rFont val="Calibri"/>
            <family val="2"/>
            <charset val="238"/>
          </rPr>
          <t>SZV_B:VKR_Kod</t>
        </r>
      </text>
    </comment>
    <comment ref="G113" authorId="0" shapeId="0">
      <text>
        <r>
          <rPr>
            <sz val="11"/>
            <rFont val="Calibri"/>
            <family val="2"/>
            <charset val="238"/>
          </rPr>
          <t>SZV_B:VKR_Nev</t>
        </r>
      </text>
    </comment>
    <comment ref="H113" authorId="0" shapeId="0">
      <text>
        <r>
          <rPr>
            <sz val="11"/>
            <rFont val="Calibri"/>
            <family val="2"/>
            <charset val="238"/>
          </rPr>
          <t>SZV_B:FeladatAzonosito</t>
        </r>
      </text>
    </comment>
    <comment ref="I113" authorId="0" shapeId="0">
      <text>
        <r>
          <rPr>
            <sz val="11"/>
            <rFont val="Calibri"/>
            <family val="2"/>
            <charset val="238"/>
          </rPr>
          <t>SZV_B:EllatasiTerulet</t>
        </r>
      </text>
    </comment>
    <comment ref="J113" authorId="0" shapeId="0">
      <text>
        <r>
          <rPr>
            <sz val="11"/>
            <rFont val="Calibri"/>
            <family val="2"/>
            <charset val="238"/>
          </rPr>
          <t>SZV_B:EllatasertFelelos</t>
        </r>
      </text>
    </comment>
    <comment ref="K113" authorId="0" shapeId="0">
      <text>
        <r>
          <rPr>
            <sz val="11"/>
            <rFont val="Calibri"/>
            <family val="2"/>
            <charset val="238"/>
          </rPr>
          <t>SZV_B:TervezettNettoKoltseg</t>
        </r>
      </text>
    </comment>
    <comment ref="L113" authorId="0" shapeId="0">
      <text>
        <r>
          <rPr>
            <sz val="11"/>
            <rFont val="Calibri"/>
            <family val="2"/>
            <charset val="238"/>
          </rPr>
          <t>SZV_B:IdotartamKezdes</t>
        </r>
      </text>
    </comment>
    <comment ref="M113" authorId="0" shapeId="0">
      <text>
        <r>
          <rPr>
            <sz val="11"/>
            <rFont val="Calibri"/>
            <family val="2"/>
            <charset val="238"/>
          </rPr>
          <t>SZV_B:IdotartamBefejezes</t>
        </r>
      </text>
    </comment>
    <comment ref="N113" authorId="0" shapeId="0">
      <text>
        <r>
          <rPr>
            <sz val="11"/>
            <rFont val="Calibri"/>
            <family val="2"/>
            <charset val="238"/>
          </rPr>
          <t>SZV_B:NettoKoltsegUtem1</t>
        </r>
      </text>
    </comment>
    <comment ref="O113" authorId="0" shapeId="0">
      <text>
        <r>
          <rPr>
            <sz val="11"/>
            <rFont val="Calibri"/>
            <family val="2"/>
            <charset val="238"/>
          </rPr>
          <t>SZV_B:NettoKoltsegUtem2</t>
        </r>
      </text>
    </comment>
    <comment ref="P113" authorId="0" shapeId="0">
      <text>
        <r>
          <rPr>
            <sz val="11"/>
            <rFont val="Calibri"/>
            <family val="2"/>
            <charset val="238"/>
          </rPr>
          <t>SZV_B:EM_Melleklet2_KTG</t>
        </r>
      </text>
    </comment>
    <comment ref="R113" authorId="0" shapeId="0">
      <text>
        <r>
          <rPr>
            <sz val="11"/>
            <rFont val="Calibri"/>
            <family val="2"/>
            <charset val="238"/>
          </rPr>
          <t>SZV_B:HDUtem1</t>
        </r>
      </text>
    </comment>
    <comment ref="S113" authorId="0" shapeId="0">
      <text>
        <r>
          <rPr>
            <sz val="11"/>
            <rFont val="Calibri"/>
            <family val="2"/>
            <charset val="238"/>
          </rPr>
          <t>SZV_B:ECSUtem1</t>
        </r>
      </text>
    </comment>
    <comment ref="T113" authorId="0" shapeId="0">
      <text>
        <r>
          <rPr>
            <sz val="11"/>
            <rFont val="Calibri"/>
            <family val="2"/>
            <charset val="238"/>
          </rPr>
          <t>SZV_B:KFHUtem1</t>
        </r>
      </text>
    </comment>
    <comment ref="U113" authorId="0" shapeId="0">
      <text>
        <r>
          <rPr>
            <sz val="11"/>
            <rFont val="Calibri"/>
            <family val="2"/>
            <charset val="238"/>
          </rPr>
          <t>SZV_B:Egyeb_SajatUtem1</t>
        </r>
      </text>
    </comment>
    <comment ref="V113" authorId="0" shapeId="0">
      <text>
        <r>
          <rPr>
            <sz val="11"/>
            <rFont val="Calibri"/>
            <family val="2"/>
            <charset val="238"/>
          </rPr>
          <t>SZV_B:DijUtem1</t>
        </r>
      </text>
    </comment>
    <comment ref="W113" authorId="0" shapeId="0">
      <text>
        <r>
          <rPr>
            <sz val="11"/>
            <rFont val="Calibri"/>
            <family val="2"/>
            <charset val="238"/>
          </rPr>
          <t>SZV_B:EM_Melleklet1_Utem1</t>
        </r>
      </text>
    </comment>
    <comment ref="X113" authorId="0" shapeId="0">
      <text>
        <r>
          <rPr>
            <sz val="11"/>
            <rFont val="Calibri"/>
            <family val="2"/>
            <charset val="238"/>
          </rPr>
          <t>SZV_B:EgyebAllamiUtem1</t>
        </r>
      </text>
    </comment>
    <comment ref="Y113" authorId="0" shapeId="0">
      <text>
        <r>
          <rPr>
            <sz val="11"/>
            <rFont val="Calibri"/>
            <family val="2"/>
            <charset val="238"/>
          </rPr>
          <t>SZV_B:OnkormanyzatiUtem1</t>
        </r>
      </text>
    </comment>
    <comment ref="Z113" authorId="0" shapeId="0">
      <text>
        <r>
          <rPr>
            <sz val="11"/>
            <rFont val="Calibri"/>
            <family val="2"/>
            <charset val="238"/>
          </rPr>
          <t>SZV_B:EUUtem1</t>
        </r>
      </text>
    </comment>
    <comment ref="AA113" authorId="0" shapeId="0">
      <text>
        <r>
          <rPr>
            <sz val="11"/>
            <rFont val="Calibri"/>
            <family val="2"/>
            <charset val="238"/>
          </rPr>
          <t>SZV_B:EgyebUtem1</t>
        </r>
      </text>
    </comment>
    <comment ref="AB113" authorId="0" shapeId="0">
      <text>
        <r>
          <rPr>
            <sz val="11"/>
            <rFont val="Calibri"/>
            <family val="2"/>
            <charset val="238"/>
          </rPr>
          <t>SZV_B:HitelKotvenyUtem1</t>
        </r>
      </text>
    </comment>
    <comment ref="AC113" authorId="0" shapeId="0">
      <text>
        <r>
          <rPr>
            <sz val="11"/>
            <rFont val="Calibri"/>
            <family val="2"/>
            <charset val="238"/>
          </rPr>
          <t>SZV_B:OsszesenUtem1</t>
        </r>
      </text>
    </comment>
    <comment ref="AF113" authorId="0" shapeId="0">
      <text>
        <r>
          <rPr>
            <sz val="11"/>
            <rFont val="Calibri"/>
            <family val="2"/>
            <charset val="238"/>
          </rPr>
          <t>SZV_B:HDUtem2</t>
        </r>
      </text>
    </comment>
    <comment ref="AG113" authorId="0" shapeId="0">
      <text>
        <r>
          <rPr>
            <sz val="11"/>
            <rFont val="Calibri"/>
            <family val="2"/>
            <charset val="238"/>
          </rPr>
          <t>SZV_B:ECSUtem2</t>
        </r>
      </text>
    </comment>
    <comment ref="AH113" authorId="0" shapeId="0">
      <text>
        <r>
          <rPr>
            <sz val="11"/>
            <rFont val="Calibri"/>
            <family val="2"/>
            <charset val="238"/>
          </rPr>
          <t>SZV_B:KFHUtem2</t>
        </r>
      </text>
    </comment>
    <comment ref="AI113" authorId="0" shapeId="0">
      <text>
        <r>
          <rPr>
            <sz val="11"/>
            <rFont val="Calibri"/>
            <family val="2"/>
            <charset val="238"/>
          </rPr>
          <t>SZV_B:Egyeb_SajatUtem2</t>
        </r>
      </text>
    </comment>
    <comment ref="AJ113" authorId="0" shapeId="0">
      <text>
        <r>
          <rPr>
            <sz val="11"/>
            <rFont val="Calibri"/>
            <family val="2"/>
            <charset val="238"/>
          </rPr>
          <t>SZV_B:DijUtem2</t>
        </r>
      </text>
    </comment>
    <comment ref="AK113" authorId="0" shapeId="0">
      <text>
        <r>
          <rPr>
            <sz val="11"/>
            <rFont val="Calibri"/>
            <family val="2"/>
            <charset val="238"/>
          </rPr>
          <t>SZV_B:EM_Melleklet1_Utem2</t>
        </r>
      </text>
    </comment>
    <comment ref="AL113" authorId="0" shapeId="0">
      <text>
        <r>
          <rPr>
            <sz val="11"/>
            <rFont val="Calibri"/>
            <family val="2"/>
            <charset val="238"/>
          </rPr>
          <t>SZV_B:EgyebAllamiUtem2</t>
        </r>
      </text>
    </comment>
    <comment ref="AM113" authorId="0" shapeId="0">
      <text>
        <r>
          <rPr>
            <sz val="11"/>
            <rFont val="Calibri"/>
            <family val="2"/>
            <charset val="238"/>
          </rPr>
          <t>SZV_B:OnkormanyzatiUtem2</t>
        </r>
      </text>
    </comment>
    <comment ref="AN113" authorId="0" shapeId="0">
      <text>
        <r>
          <rPr>
            <sz val="11"/>
            <rFont val="Calibri"/>
            <family val="2"/>
            <charset val="238"/>
          </rPr>
          <t>SZV_B:EUUtem2</t>
        </r>
      </text>
    </comment>
    <comment ref="AO113" authorId="0" shapeId="0">
      <text>
        <r>
          <rPr>
            <sz val="11"/>
            <rFont val="Calibri"/>
            <family val="2"/>
            <charset val="238"/>
          </rPr>
          <t>SZV_B:EgyebUtem2</t>
        </r>
      </text>
    </comment>
    <comment ref="AP113" authorId="0" shapeId="0">
      <text>
        <r>
          <rPr>
            <sz val="11"/>
            <rFont val="Calibri"/>
            <family val="2"/>
            <charset val="238"/>
          </rPr>
          <t>SZV_B:HitelKotvenyUtem2</t>
        </r>
      </text>
    </comment>
    <comment ref="AQ113" authorId="0" shapeId="0">
      <text>
        <r>
          <rPr>
            <sz val="11"/>
            <rFont val="Calibri"/>
            <family val="2"/>
            <charset val="238"/>
          </rPr>
          <t>SZV_B:OsszesenUtem2</t>
        </r>
      </text>
    </comment>
    <comment ref="AR113" authorId="0" shapeId="0">
      <text>
        <r>
          <rPr>
            <sz val="11"/>
            <rFont val="Calibri"/>
            <family val="2"/>
            <charset val="238"/>
          </rPr>
          <t>SZV_B:ForrashianyUtem2</t>
        </r>
      </text>
    </comment>
    <comment ref="AU113" authorId="0" shapeId="0">
      <text>
        <r>
          <rPr>
            <sz val="11"/>
            <rFont val="Calibri"/>
            <family val="2"/>
            <charset val="238"/>
          </rPr>
          <t>SZV_B:Indokolas</t>
        </r>
      </text>
    </comment>
    <comment ref="AV113" authorId="0" shapeId="0">
      <text>
        <r>
          <rPr>
            <sz val="11"/>
            <rFont val="Calibri"/>
            <family val="2"/>
            <charset val="238"/>
          </rPr>
          <t>SZV_B:Megjegyzes</t>
        </r>
      </text>
    </comment>
    <comment ref="AW113" authorId="0" shapeId="0">
      <text>
        <r>
          <rPr>
            <sz val="11"/>
            <rFont val="Calibri"/>
            <family val="2"/>
            <charset val="238"/>
          </rPr>
          <t>SZV_B:FeladatSorszam</t>
        </r>
      </text>
    </comment>
    <comment ref="AY113" authorId="0" shapeId="0">
      <text>
        <r>
          <rPr>
            <sz val="11"/>
            <rFont val="Calibri"/>
            <family val="2"/>
            <charset val="238"/>
          </rPr>
          <t>SZV_B:ISA</t>
        </r>
      </text>
    </comment>
    <comment ref="B114" authorId="0" shapeId="0">
      <text>
        <r>
          <rPr>
            <sz val="11"/>
            <rFont val="Calibri"/>
            <family val="2"/>
            <charset val="238"/>
          </rPr>
          <t>SZV_B:FontossagiSorrent</t>
        </r>
      </text>
    </comment>
    <comment ref="C114" authorId="0" shapeId="0">
      <text>
        <r>
          <rPr>
            <sz val="11"/>
            <rFont val="Calibri"/>
            <family val="2"/>
            <charset val="238"/>
          </rPr>
          <t>SZV_B:FeladatKategoria</t>
        </r>
      </text>
    </comment>
    <comment ref="D114" authorId="0" shapeId="0">
      <text>
        <r>
          <rPr>
            <sz val="11"/>
            <rFont val="Calibri"/>
            <family val="2"/>
            <charset val="238"/>
          </rPr>
          <t>SZV_B:FeladatMegnevezes</t>
        </r>
      </text>
    </comment>
    <comment ref="E114" authorId="0" shapeId="0">
      <text>
        <r>
          <rPr>
            <sz val="11"/>
            <rFont val="Calibri"/>
            <family val="2"/>
            <charset val="238"/>
          </rPr>
          <t>SZV_B:ElviEngedelySzam</t>
        </r>
      </text>
    </comment>
    <comment ref="F114" authorId="0" shapeId="0">
      <text>
        <r>
          <rPr>
            <sz val="11"/>
            <rFont val="Calibri"/>
            <family val="2"/>
            <charset val="238"/>
          </rPr>
          <t>SZV_B:VKR_Kod</t>
        </r>
      </text>
    </comment>
    <comment ref="G114" authorId="0" shapeId="0">
      <text>
        <r>
          <rPr>
            <sz val="11"/>
            <rFont val="Calibri"/>
            <family val="2"/>
            <charset val="238"/>
          </rPr>
          <t>SZV_B:VKR_Nev</t>
        </r>
      </text>
    </comment>
    <comment ref="H114" authorId="0" shapeId="0">
      <text>
        <r>
          <rPr>
            <sz val="11"/>
            <rFont val="Calibri"/>
            <family val="2"/>
            <charset val="238"/>
          </rPr>
          <t>SZV_B:FeladatAzonosito</t>
        </r>
      </text>
    </comment>
    <comment ref="I114" authorId="0" shapeId="0">
      <text>
        <r>
          <rPr>
            <sz val="11"/>
            <rFont val="Calibri"/>
            <family val="2"/>
            <charset val="238"/>
          </rPr>
          <t>SZV_B:EllatasiTerulet</t>
        </r>
      </text>
    </comment>
    <comment ref="J114" authorId="0" shapeId="0">
      <text>
        <r>
          <rPr>
            <sz val="11"/>
            <rFont val="Calibri"/>
            <family val="2"/>
            <charset val="238"/>
          </rPr>
          <t>SZV_B:EllatasertFelelos</t>
        </r>
      </text>
    </comment>
    <comment ref="K114" authorId="0" shapeId="0">
      <text>
        <r>
          <rPr>
            <sz val="11"/>
            <rFont val="Calibri"/>
            <family val="2"/>
            <charset val="238"/>
          </rPr>
          <t>SZV_B:TervezettNettoKoltseg</t>
        </r>
      </text>
    </comment>
    <comment ref="L114" authorId="0" shapeId="0">
      <text>
        <r>
          <rPr>
            <sz val="11"/>
            <rFont val="Calibri"/>
            <family val="2"/>
            <charset val="238"/>
          </rPr>
          <t>SZV_B:IdotartamKezdes</t>
        </r>
      </text>
    </comment>
    <comment ref="M114" authorId="0" shapeId="0">
      <text>
        <r>
          <rPr>
            <sz val="11"/>
            <rFont val="Calibri"/>
            <family val="2"/>
            <charset val="238"/>
          </rPr>
          <t>SZV_B:IdotartamBefejezes</t>
        </r>
      </text>
    </comment>
    <comment ref="N114" authorId="0" shapeId="0">
      <text>
        <r>
          <rPr>
            <sz val="11"/>
            <rFont val="Calibri"/>
            <family val="2"/>
            <charset val="238"/>
          </rPr>
          <t>SZV_B:NettoKoltsegUtem1</t>
        </r>
      </text>
    </comment>
    <comment ref="O114" authorId="0" shapeId="0">
      <text>
        <r>
          <rPr>
            <sz val="11"/>
            <rFont val="Calibri"/>
            <family val="2"/>
            <charset val="238"/>
          </rPr>
          <t>SZV_B:NettoKoltsegUtem2</t>
        </r>
      </text>
    </comment>
    <comment ref="P114" authorId="0" shapeId="0">
      <text>
        <r>
          <rPr>
            <sz val="11"/>
            <rFont val="Calibri"/>
            <family val="2"/>
            <charset val="238"/>
          </rPr>
          <t>SZV_B:EM_Melleklet2_KTG</t>
        </r>
      </text>
    </comment>
    <comment ref="R114" authorId="0" shapeId="0">
      <text>
        <r>
          <rPr>
            <sz val="11"/>
            <rFont val="Calibri"/>
            <family val="2"/>
            <charset val="238"/>
          </rPr>
          <t>SZV_B:HDUtem1</t>
        </r>
      </text>
    </comment>
    <comment ref="S114" authorId="0" shapeId="0">
      <text>
        <r>
          <rPr>
            <sz val="11"/>
            <rFont val="Calibri"/>
            <family val="2"/>
            <charset val="238"/>
          </rPr>
          <t>SZV_B:ECSUtem1</t>
        </r>
      </text>
    </comment>
    <comment ref="T114" authorId="0" shapeId="0">
      <text>
        <r>
          <rPr>
            <sz val="11"/>
            <rFont val="Calibri"/>
            <family val="2"/>
            <charset val="238"/>
          </rPr>
          <t>SZV_B:KFHUtem1</t>
        </r>
      </text>
    </comment>
    <comment ref="U114" authorId="0" shapeId="0">
      <text>
        <r>
          <rPr>
            <sz val="11"/>
            <rFont val="Calibri"/>
            <family val="2"/>
            <charset val="238"/>
          </rPr>
          <t>SZV_B:Egyeb_SajatUtem1</t>
        </r>
      </text>
    </comment>
    <comment ref="V114" authorId="0" shapeId="0">
      <text>
        <r>
          <rPr>
            <sz val="11"/>
            <rFont val="Calibri"/>
            <family val="2"/>
            <charset val="238"/>
          </rPr>
          <t>SZV_B:DijUtem1</t>
        </r>
      </text>
    </comment>
    <comment ref="W114" authorId="0" shapeId="0">
      <text>
        <r>
          <rPr>
            <sz val="11"/>
            <rFont val="Calibri"/>
            <family val="2"/>
            <charset val="238"/>
          </rPr>
          <t>SZV_B:EM_Melleklet1_Utem1</t>
        </r>
      </text>
    </comment>
    <comment ref="X114" authorId="0" shapeId="0">
      <text>
        <r>
          <rPr>
            <sz val="11"/>
            <rFont val="Calibri"/>
            <family val="2"/>
            <charset val="238"/>
          </rPr>
          <t>SZV_B:EgyebAllamiUtem1</t>
        </r>
      </text>
    </comment>
    <comment ref="Y114" authorId="0" shapeId="0">
      <text>
        <r>
          <rPr>
            <sz val="11"/>
            <rFont val="Calibri"/>
            <family val="2"/>
            <charset val="238"/>
          </rPr>
          <t>SZV_B:OnkormanyzatiUtem1</t>
        </r>
      </text>
    </comment>
    <comment ref="Z114" authorId="0" shapeId="0">
      <text>
        <r>
          <rPr>
            <sz val="11"/>
            <rFont val="Calibri"/>
            <family val="2"/>
            <charset val="238"/>
          </rPr>
          <t>SZV_B:EUUtem1</t>
        </r>
      </text>
    </comment>
    <comment ref="AA114" authorId="0" shapeId="0">
      <text>
        <r>
          <rPr>
            <sz val="11"/>
            <rFont val="Calibri"/>
            <family val="2"/>
            <charset val="238"/>
          </rPr>
          <t>SZV_B:EgyebUtem1</t>
        </r>
      </text>
    </comment>
    <comment ref="AB114" authorId="0" shapeId="0">
      <text>
        <r>
          <rPr>
            <sz val="11"/>
            <rFont val="Calibri"/>
            <family val="2"/>
            <charset val="238"/>
          </rPr>
          <t>SZV_B:HitelKotvenyUtem1</t>
        </r>
      </text>
    </comment>
    <comment ref="AC114" authorId="0" shapeId="0">
      <text>
        <r>
          <rPr>
            <sz val="11"/>
            <rFont val="Calibri"/>
            <family val="2"/>
            <charset val="238"/>
          </rPr>
          <t>SZV_B:OsszesenUtem1</t>
        </r>
      </text>
    </comment>
    <comment ref="AF114" authorId="0" shapeId="0">
      <text>
        <r>
          <rPr>
            <sz val="11"/>
            <rFont val="Calibri"/>
            <family val="2"/>
            <charset val="238"/>
          </rPr>
          <t>SZV_B:HDUtem2</t>
        </r>
      </text>
    </comment>
    <comment ref="AG114" authorId="0" shapeId="0">
      <text>
        <r>
          <rPr>
            <sz val="11"/>
            <rFont val="Calibri"/>
            <family val="2"/>
            <charset val="238"/>
          </rPr>
          <t>SZV_B:ECSUtem2</t>
        </r>
      </text>
    </comment>
    <comment ref="AH114" authorId="0" shapeId="0">
      <text>
        <r>
          <rPr>
            <sz val="11"/>
            <rFont val="Calibri"/>
            <family val="2"/>
            <charset val="238"/>
          </rPr>
          <t>SZV_B:KFHUtem2</t>
        </r>
      </text>
    </comment>
    <comment ref="AI114" authorId="0" shapeId="0">
      <text>
        <r>
          <rPr>
            <sz val="11"/>
            <rFont val="Calibri"/>
            <family val="2"/>
            <charset val="238"/>
          </rPr>
          <t>SZV_B:Egyeb_SajatUtem2</t>
        </r>
      </text>
    </comment>
    <comment ref="AJ114" authorId="0" shapeId="0">
      <text>
        <r>
          <rPr>
            <sz val="11"/>
            <rFont val="Calibri"/>
            <family val="2"/>
            <charset val="238"/>
          </rPr>
          <t>SZV_B:DijUtem2</t>
        </r>
      </text>
    </comment>
    <comment ref="AK114" authorId="0" shapeId="0">
      <text>
        <r>
          <rPr>
            <sz val="11"/>
            <rFont val="Calibri"/>
            <family val="2"/>
            <charset val="238"/>
          </rPr>
          <t>SZV_B:EM_Melleklet1_Utem2</t>
        </r>
      </text>
    </comment>
    <comment ref="AL114" authorId="0" shapeId="0">
      <text>
        <r>
          <rPr>
            <sz val="11"/>
            <rFont val="Calibri"/>
            <family val="2"/>
            <charset val="238"/>
          </rPr>
          <t>SZV_B:EgyebAllamiUtem2</t>
        </r>
      </text>
    </comment>
    <comment ref="AM114" authorId="0" shapeId="0">
      <text>
        <r>
          <rPr>
            <sz val="11"/>
            <rFont val="Calibri"/>
            <family val="2"/>
            <charset val="238"/>
          </rPr>
          <t>SZV_B:OnkormanyzatiUtem2</t>
        </r>
      </text>
    </comment>
    <comment ref="AN114" authorId="0" shapeId="0">
      <text>
        <r>
          <rPr>
            <sz val="11"/>
            <rFont val="Calibri"/>
            <family val="2"/>
            <charset val="238"/>
          </rPr>
          <t>SZV_B:EUUtem2</t>
        </r>
      </text>
    </comment>
    <comment ref="AO114" authorId="0" shapeId="0">
      <text>
        <r>
          <rPr>
            <sz val="11"/>
            <rFont val="Calibri"/>
            <family val="2"/>
            <charset val="238"/>
          </rPr>
          <t>SZV_B:EgyebUtem2</t>
        </r>
      </text>
    </comment>
    <comment ref="AP114" authorId="0" shapeId="0">
      <text>
        <r>
          <rPr>
            <sz val="11"/>
            <rFont val="Calibri"/>
            <family val="2"/>
            <charset val="238"/>
          </rPr>
          <t>SZV_B:HitelKotvenyUtem2</t>
        </r>
      </text>
    </comment>
    <comment ref="AQ114" authorId="0" shapeId="0">
      <text>
        <r>
          <rPr>
            <sz val="11"/>
            <rFont val="Calibri"/>
            <family val="2"/>
            <charset val="238"/>
          </rPr>
          <t>SZV_B:OsszesenUtem2</t>
        </r>
      </text>
    </comment>
    <comment ref="AR114" authorId="0" shapeId="0">
      <text>
        <r>
          <rPr>
            <sz val="11"/>
            <rFont val="Calibri"/>
            <family val="2"/>
            <charset val="238"/>
          </rPr>
          <t>SZV_B:ForrashianyUtem2</t>
        </r>
      </text>
    </comment>
    <comment ref="AU114" authorId="0" shapeId="0">
      <text>
        <r>
          <rPr>
            <sz val="11"/>
            <rFont val="Calibri"/>
            <family val="2"/>
            <charset val="238"/>
          </rPr>
          <t>SZV_B:Indokolas</t>
        </r>
      </text>
    </comment>
    <comment ref="AV114" authorId="0" shapeId="0">
      <text>
        <r>
          <rPr>
            <sz val="11"/>
            <rFont val="Calibri"/>
            <family val="2"/>
            <charset val="238"/>
          </rPr>
          <t>SZV_B:Megjegyzes</t>
        </r>
      </text>
    </comment>
    <comment ref="AW114" authorId="0" shapeId="0">
      <text>
        <r>
          <rPr>
            <sz val="11"/>
            <rFont val="Calibri"/>
            <family val="2"/>
            <charset val="238"/>
          </rPr>
          <t>SZV_B:FeladatSorszam</t>
        </r>
      </text>
    </comment>
    <comment ref="AY114" authorId="0" shapeId="0">
      <text>
        <r>
          <rPr>
            <sz val="11"/>
            <rFont val="Calibri"/>
            <family val="2"/>
            <charset val="238"/>
          </rPr>
          <t>SZV_B:ISA</t>
        </r>
      </text>
    </comment>
    <comment ref="B116" authorId="0" shapeId="0">
      <text>
        <r>
          <rPr>
            <sz val="11"/>
            <rFont val="Calibri"/>
            <family val="2"/>
            <charset val="238"/>
          </rPr>
          <t>SZV_B:FontossagiSorrent</t>
        </r>
      </text>
    </comment>
    <comment ref="C116" authorId="0" shapeId="0">
      <text>
        <r>
          <rPr>
            <sz val="11"/>
            <rFont val="Calibri"/>
            <family val="2"/>
            <charset val="238"/>
          </rPr>
          <t>SZV_B:FeladatKategoria</t>
        </r>
      </text>
    </comment>
    <comment ref="D116" authorId="0" shapeId="0">
      <text>
        <r>
          <rPr>
            <sz val="11"/>
            <rFont val="Calibri"/>
            <family val="2"/>
            <charset val="238"/>
          </rPr>
          <t>SZV_B:FeladatMegnevezes</t>
        </r>
      </text>
    </comment>
    <comment ref="E116" authorId="0" shapeId="0">
      <text>
        <r>
          <rPr>
            <sz val="11"/>
            <rFont val="Calibri"/>
            <family val="2"/>
            <charset val="238"/>
          </rPr>
          <t>SZV_B:ElviEngedelySzam</t>
        </r>
      </text>
    </comment>
    <comment ref="F116" authorId="0" shapeId="0">
      <text>
        <r>
          <rPr>
            <sz val="11"/>
            <rFont val="Calibri"/>
            <family val="2"/>
            <charset val="238"/>
          </rPr>
          <t>SZV_B:VKR_Kod</t>
        </r>
      </text>
    </comment>
    <comment ref="G116" authorId="0" shapeId="0">
      <text>
        <r>
          <rPr>
            <sz val="11"/>
            <rFont val="Calibri"/>
            <family val="2"/>
            <charset val="238"/>
          </rPr>
          <t>SZV_B:VKR_Nev</t>
        </r>
      </text>
    </comment>
    <comment ref="H116" authorId="0" shapeId="0">
      <text>
        <r>
          <rPr>
            <sz val="11"/>
            <rFont val="Calibri"/>
            <family val="2"/>
            <charset val="238"/>
          </rPr>
          <t>SZV_B:FeladatAzonosito</t>
        </r>
      </text>
    </comment>
    <comment ref="I116" authorId="0" shapeId="0">
      <text>
        <r>
          <rPr>
            <sz val="11"/>
            <rFont val="Calibri"/>
            <family val="2"/>
            <charset val="238"/>
          </rPr>
          <t>SZV_B:EllatasiTerulet</t>
        </r>
      </text>
    </comment>
    <comment ref="J116" authorId="0" shapeId="0">
      <text>
        <r>
          <rPr>
            <sz val="11"/>
            <rFont val="Calibri"/>
            <family val="2"/>
            <charset val="238"/>
          </rPr>
          <t>SZV_B:EllatasertFelelos</t>
        </r>
      </text>
    </comment>
    <comment ref="K116" authorId="0" shapeId="0">
      <text>
        <r>
          <rPr>
            <sz val="11"/>
            <rFont val="Calibri"/>
            <family val="2"/>
            <charset val="238"/>
          </rPr>
          <t>SZV_B:TervezettNettoKoltseg</t>
        </r>
      </text>
    </comment>
    <comment ref="L116" authorId="0" shapeId="0">
      <text>
        <r>
          <rPr>
            <sz val="11"/>
            <rFont val="Calibri"/>
            <family val="2"/>
            <charset val="238"/>
          </rPr>
          <t>SZV_B:IdotartamKezdes</t>
        </r>
      </text>
    </comment>
    <comment ref="M116" authorId="0" shapeId="0">
      <text>
        <r>
          <rPr>
            <sz val="11"/>
            <rFont val="Calibri"/>
            <family val="2"/>
            <charset val="238"/>
          </rPr>
          <t>SZV_B:IdotartamBefejezes</t>
        </r>
      </text>
    </comment>
    <comment ref="N116" authorId="0" shapeId="0">
      <text>
        <r>
          <rPr>
            <sz val="11"/>
            <rFont val="Calibri"/>
            <family val="2"/>
            <charset val="238"/>
          </rPr>
          <t>SZV_B:NettoKoltsegUtem1</t>
        </r>
      </text>
    </comment>
    <comment ref="O116" authorId="0" shapeId="0">
      <text>
        <r>
          <rPr>
            <sz val="11"/>
            <rFont val="Calibri"/>
            <family val="2"/>
            <charset val="238"/>
          </rPr>
          <t>SZV_B:NettoKoltsegUtem2</t>
        </r>
      </text>
    </comment>
    <comment ref="P116" authorId="0" shapeId="0">
      <text>
        <r>
          <rPr>
            <sz val="11"/>
            <rFont val="Calibri"/>
            <family val="2"/>
            <charset val="238"/>
          </rPr>
          <t>SZV_B:EM_Melleklet2_KTG</t>
        </r>
      </text>
    </comment>
    <comment ref="R116" authorId="0" shapeId="0">
      <text>
        <r>
          <rPr>
            <sz val="11"/>
            <rFont val="Calibri"/>
            <family val="2"/>
            <charset val="238"/>
          </rPr>
          <t>SZV_B:HDUtem1</t>
        </r>
      </text>
    </comment>
    <comment ref="S116" authorId="0" shapeId="0">
      <text>
        <r>
          <rPr>
            <sz val="11"/>
            <rFont val="Calibri"/>
            <family val="2"/>
            <charset val="238"/>
          </rPr>
          <t>SZV_B:ECSUtem1</t>
        </r>
      </text>
    </comment>
    <comment ref="T116" authorId="0" shapeId="0">
      <text>
        <r>
          <rPr>
            <sz val="11"/>
            <rFont val="Calibri"/>
            <family val="2"/>
            <charset val="238"/>
          </rPr>
          <t>SZV_B:KFHUtem1</t>
        </r>
      </text>
    </comment>
    <comment ref="U116" authorId="0" shapeId="0">
      <text>
        <r>
          <rPr>
            <sz val="11"/>
            <rFont val="Calibri"/>
            <family val="2"/>
            <charset val="238"/>
          </rPr>
          <t>SZV_B:Egyeb_SajatUtem1</t>
        </r>
      </text>
    </comment>
    <comment ref="V116" authorId="0" shapeId="0">
      <text>
        <r>
          <rPr>
            <sz val="11"/>
            <rFont val="Calibri"/>
            <family val="2"/>
            <charset val="238"/>
          </rPr>
          <t>SZV_B:DijUtem1</t>
        </r>
      </text>
    </comment>
    <comment ref="W116" authorId="0" shapeId="0">
      <text>
        <r>
          <rPr>
            <sz val="11"/>
            <rFont val="Calibri"/>
            <family val="2"/>
            <charset val="238"/>
          </rPr>
          <t>SZV_B:EM_Melleklet1_Utem1</t>
        </r>
      </text>
    </comment>
    <comment ref="X116" authorId="0" shapeId="0">
      <text>
        <r>
          <rPr>
            <sz val="11"/>
            <rFont val="Calibri"/>
            <family val="2"/>
            <charset val="238"/>
          </rPr>
          <t>SZV_B:EgyebAllamiUtem1</t>
        </r>
      </text>
    </comment>
    <comment ref="Y116" authorId="0" shapeId="0">
      <text>
        <r>
          <rPr>
            <sz val="11"/>
            <rFont val="Calibri"/>
            <family val="2"/>
            <charset val="238"/>
          </rPr>
          <t>SZV_B:OnkormanyzatiUtem1</t>
        </r>
      </text>
    </comment>
    <comment ref="Z116" authorId="0" shapeId="0">
      <text>
        <r>
          <rPr>
            <sz val="11"/>
            <rFont val="Calibri"/>
            <family val="2"/>
            <charset val="238"/>
          </rPr>
          <t>SZV_B:EUUtem1</t>
        </r>
      </text>
    </comment>
    <comment ref="AA116" authorId="0" shapeId="0">
      <text>
        <r>
          <rPr>
            <sz val="11"/>
            <rFont val="Calibri"/>
            <family val="2"/>
            <charset val="238"/>
          </rPr>
          <t>SZV_B:EgyebUtem1</t>
        </r>
      </text>
    </comment>
    <comment ref="AB116" authorId="0" shapeId="0">
      <text>
        <r>
          <rPr>
            <sz val="11"/>
            <rFont val="Calibri"/>
            <family val="2"/>
            <charset val="238"/>
          </rPr>
          <t>SZV_B:HitelKotvenyUtem1</t>
        </r>
      </text>
    </comment>
    <comment ref="AC116" authorId="0" shapeId="0">
      <text>
        <r>
          <rPr>
            <sz val="11"/>
            <rFont val="Calibri"/>
            <family val="2"/>
            <charset val="238"/>
          </rPr>
          <t>SZV_B:OsszesenUtem1</t>
        </r>
      </text>
    </comment>
    <comment ref="AF116" authorId="0" shapeId="0">
      <text>
        <r>
          <rPr>
            <sz val="11"/>
            <rFont val="Calibri"/>
            <family val="2"/>
            <charset val="238"/>
          </rPr>
          <t>SZV_B:HDUtem2</t>
        </r>
      </text>
    </comment>
    <comment ref="AG116" authorId="0" shapeId="0">
      <text>
        <r>
          <rPr>
            <sz val="11"/>
            <rFont val="Calibri"/>
            <family val="2"/>
            <charset val="238"/>
          </rPr>
          <t>SZV_B:ECSUtem2</t>
        </r>
      </text>
    </comment>
    <comment ref="AH116" authorId="0" shapeId="0">
      <text>
        <r>
          <rPr>
            <sz val="11"/>
            <rFont val="Calibri"/>
            <family val="2"/>
            <charset val="238"/>
          </rPr>
          <t>SZV_B:KFHUtem2</t>
        </r>
      </text>
    </comment>
    <comment ref="AI116" authorId="0" shapeId="0">
      <text>
        <r>
          <rPr>
            <sz val="11"/>
            <rFont val="Calibri"/>
            <family val="2"/>
            <charset val="238"/>
          </rPr>
          <t>SZV_B:Egyeb_SajatUtem2</t>
        </r>
      </text>
    </comment>
    <comment ref="AJ116" authorId="0" shapeId="0">
      <text>
        <r>
          <rPr>
            <sz val="11"/>
            <rFont val="Calibri"/>
            <family val="2"/>
            <charset val="238"/>
          </rPr>
          <t>SZV_B:DijUtem2</t>
        </r>
      </text>
    </comment>
    <comment ref="AK116" authorId="0" shapeId="0">
      <text>
        <r>
          <rPr>
            <sz val="11"/>
            <rFont val="Calibri"/>
            <family val="2"/>
            <charset val="238"/>
          </rPr>
          <t>SZV_B:EM_Melleklet1_Utem2</t>
        </r>
      </text>
    </comment>
    <comment ref="AL116" authorId="0" shapeId="0">
      <text>
        <r>
          <rPr>
            <sz val="11"/>
            <rFont val="Calibri"/>
            <family val="2"/>
            <charset val="238"/>
          </rPr>
          <t>SZV_B:EgyebAllamiUtem2</t>
        </r>
      </text>
    </comment>
    <comment ref="AM116" authorId="0" shapeId="0">
      <text>
        <r>
          <rPr>
            <sz val="11"/>
            <rFont val="Calibri"/>
            <family val="2"/>
            <charset val="238"/>
          </rPr>
          <t>SZV_B:OnkormanyzatiUtem2</t>
        </r>
      </text>
    </comment>
    <comment ref="AN116" authorId="0" shapeId="0">
      <text>
        <r>
          <rPr>
            <sz val="11"/>
            <rFont val="Calibri"/>
            <family val="2"/>
            <charset val="238"/>
          </rPr>
          <t>SZV_B:EUUtem2</t>
        </r>
      </text>
    </comment>
    <comment ref="AO116" authorId="0" shapeId="0">
      <text>
        <r>
          <rPr>
            <sz val="11"/>
            <rFont val="Calibri"/>
            <family val="2"/>
            <charset val="238"/>
          </rPr>
          <t>SZV_B:EgyebUtem2</t>
        </r>
      </text>
    </comment>
    <comment ref="AP116" authorId="0" shapeId="0">
      <text>
        <r>
          <rPr>
            <sz val="11"/>
            <rFont val="Calibri"/>
            <family val="2"/>
            <charset val="238"/>
          </rPr>
          <t>SZV_B:HitelKotvenyUtem2</t>
        </r>
      </text>
    </comment>
    <comment ref="AQ116" authorId="0" shapeId="0">
      <text>
        <r>
          <rPr>
            <sz val="11"/>
            <rFont val="Calibri"/>
            <family val="2"/>
            <charset val="238"/>
          </rPr>
          <t>SZV_B:OsszesenUtem2</t>
        </r>
      </text>
    </comment>
    <comment ref="AR116" authorId="0" shapeId="0">
      <text>
        <r>
          <rPr>
            <sz val="11"/>
            <rFont val="Calibri"/>
            <family val="2"/>
            <charset val="238"/>
          </rPr>
          <t>SZV_B:ForrashianyUtem2</t>
        </r>
      </text>
    </comment>
    <comment ref="AU116" authorId="0" shapeId="0">
      <text>
        <r>
          <rPr>
            <sz val="11"/>
            <rFont val="Calibri"/>
            <family val="2"/>
            <charset val="238"/>
          </rPr>
          <t>SZV_B:Indokolas</t>
        </r>
      </text>
    </comment>
    <comment ref="AV116" authorId="0" shapeId="0">
      <text>
        <r>
          <rPr>
            <sz val="11"/>
            <rFont val="Calibri"/>
            <family val="2"/>
            <charset val="238"/>
          </rPr>
          <t>SZV_B:Megjegyzes</t>
        </r>
      </text>
    </comment>
    <comment ref="AW116" authorId="0" shapeId="0">
      <text>
        <r>
          <rPr>
            <sz val="11"/>
            <rFont val="Calibri"/>
            <family val="2"/>
            <charset val="238"/>
          </rPr>
          <t>SZV_B:FeladatSorszam</t>
        </r>
      </text>
    </comment>
    <comment ref="AY116" authorId="0" shapeId="0">
      <text>
        <r>
          <rPr>
            <sz val="11"/>
            <rFont val="Calibri"/>
            <family val="2"/>
            <charset val="238"/>
          </rPr>
          <t>SZV_B:ISA</t>
        </r>
      </text>
    </comment>
    <comment ref="B117" authorId="0" shapeId="0">
      <text>
        <r>
          <rPr>
            <sz val="11"/>
            <rFont val="Calibri"/>
            <family val="2"/>
            <charset val="238"/>
          </rPr>
          <t>SZV_B:FontossagiSorrent</t>
        </r>
      </text>
    </comment>
    <comment ref="C117" authorId="0" shapeId="0">
      <text>
        <r>
          <rPr>
            <sz val="11"/>
            <rFont val="Calibri"/>
            <family val="2"/>
            <charset val="238"/>
          </rPr>
          <t>SZV_B:FeladatKategoria</t>
        </r>
      </text>
    </comment>
    <comment ref="D117" authorId="0" shapeId="0">
      <text>
        <r>
          <rPr>
            <sz val="11"/>
            <rFont val="Calibri"/>
            <family val="2"/>
            <charset val="238"/>
          </rPr>
          <t>SZV_B:FeladatMegnevezes</t>
        </r>
      </text>
    </comment>
    <comment ref="E117" authorId="0" shapeId="0">
      <text>
        <r>
          <rPr>
            <sz val="11"/>
            <rFont val="Calibri"/>
            <family val="2"/>
            <charset val="238"/>
          </rPr>
          <t>SZV_B:ElviEngedelySzam</t>
        </r>
      </text>
    </comment>
    <comment ref="F117" authorId="0" shapeId="0">
      <text>
        <r>
          <rPr>
            <sz val="11"/>
            <rFont val="Calibri"/>
            <family val="2"/>
            <charset val="238"/>
          </rPr>
          <t>SZV_B:VKR_Kod</t>
        </r>
      </text>
    </comment>
    <comment ref="G117" authorId="0" shapeId="0">
      <text>
        <r>
          <rPr>
            <sz val="11"/>
            <rFont val="Calibri"/>
            <family val="2"/>
            <charset val="238"/>
          </rPr>
          <t>SZV_B:VKR_Nev</t>
        </r>
      </text>
    </comment>
    <comment ref="H117" authorId="0" shapeId="0">
      <text>
        <r>
          <rPr>
            <sz val="11"/>
            <rFont val="Calibri"/>
            <family val="2"/>
            <charset val="238"/>
          </rPr>
          <t>SZV_B:FeladatAzonosito</t>
        </r>
      </text>
    </comment>
    <comment ref="I117" authorId="0" shapeId="0">
      <text>
        <r>
          <rPr>
            <sz val="11"/>
            <rFont val="Calibri"/>
            <family val="2"/>
            <charset val="238"/>
          </rPr>
          <t>SZV_B:EllatasiTerulet</t>
        </r>
      </text>
    </comment>
    <comment ref="J117" authorId="0" shapeId="0">
      <text>
        <r>
          <rPr>
            <sz val="11"/>
            <rFont val="Calibri"/>
            <family val="2"/>
            <charset val="238"/>
          </rPr>
          <t>SZV_B:EllatasertFelelos</t>
        </r>
      </text>
    </comment>
    <comment ref="K117" authorId="0" shapeId="0">
      <text>
        <r>
          <rPr>
            <sz val="11"/>
            <rFont val="Calibri"/>
            <family val="2"/>
            <charset val="238"/>
          </rPr>
          <t>SZV_B:TervezettNettoKoltseg</t>
        </r>
      </text>
    </comment>
    <comment ref="L117" authorId="0" shapeId="0">
      <text>
        <r>
          <rPr>
            <sz val="11"/>
            <rFont val="Calibri"/>
            <family val="2"/>
            <charset val="238"/>
          </rPr>
          <t>SZV_B:IdotartamKezdes</t>
        </r>
      </text>
    </comment>
    <comment ref="M117" authorId="0" shapeId="0">
      <text>
        <r>
          <rPr>
            <sz val="11"/>
            <rFont val="Calibri"/>
            <family val="2"/>
            <charset val="238"/>
          </rPr>
          <t>SZV_B:IdotartamBefejezes</t>
        </r>
      </text>
    </comment>
    <comment ref="N117" authorId="0" shapeId="0">
      <text>
        <r>
          <rPr>
            <sz val="11"/>
            <rFont val="Calibri"/>
            <family val="2"/>
            <charset val="238"/>
          </rPr>
          <t>SZV_B:NettoKoltsegUtem1</t>
        </r>
      </text>
    </comment>
    <comment ref="O117" authorId="0" shapeId="0">
      <text>
        <r>
          <rPr>
            <sz val="11"/>
            <rFont val="Calibri"/>
            <family val="2"/>
            <charset val="238"/>
          </rPr>
          <t>SZV_B:NettoKoltsegUtem2</t>
        </r>
      </text>
    </comment>
    <comment ref="P117" authorId="0" shapeId="0">
      <text>
        <r>
          <rPr>
            <sz val="11"/>
            <rFont val="Calibri"/>
            <family val="2"/>
            <charset val="238"/>
          </rPr>
          <t>SZV_B:EM_Melleklet2_KTG</t>
        </r>
      </text>
    </comment>
    <comment ref="R117" authorId="0" shapeId="0">
      <text>
        <r>
          <rPr>
            <sz val="11"/>
            <rFont val="Calibri"/>
            <family val="2"/>
            <charset val="238"/>
          </rPr>
          <t>SZV_B:HDUtem1</t>
        </r>
      </text>
    </comment>
    <comment ref="S117" authorId="0" shapeId="0">
      <text>
        <r>
          <rPr>
            <sz val="11"/>
            <rFont val="Calibri"/>
            <family val="2"/>
            <charset val="238"/>
          </rPr>
          <t>SZV_B:ECSUtem1</t>
        </r>
      </text>
    </comment>
    <comment ref="T117" authorId="0" shapeId="0">
      <text>
        <r>
          <rPr>
            <sz val="11"/>
            <rFont val="Calibri"/>
            <family val="2"/>
            <charset val="238"/>
          </rPr>
          <t>SZV_B:KFHUtem1</t>
        </r>
      </text>
    </comment>
    <comment ref="U117" authorId="0" shapeId="0">
      <text>
        <r>
          <rPr>
            <sz val="11"/>
            <rFont val="Calibri"/>
            <family val="2"/>
            <charset val="238"/>
          </rPr>
          <t>SZV_B:Egyeb_SajatUtem1</t>
        </r>
      </text>
    </comment>
    <comment ref="V117" authorId="0" shapeId="0">
      <text>
        <r>
          <rPr>
            <sz val="11"/>
            <rFont val="Calibri"/>
            <family val="2"/>
            <charset val="238"/>
          </rPr>
          <t>SZV_B:DijUtem1</t>
        </r>
      </text>
    </comment>
    <comment ref="W117" authorId="0" shapeId="0">
      <text>
        <r>
          <rPr>
            <sz val="11"/>
            <rFont val="Calibri"/>
            <family val="2"/>
            <charset val="238"/>
          </rPr>
          <t>SZV_B:EM_Melleklet1_Utem1</t>
        </r>
      </text>
    </comment>
    <comment ref="X117" authorId="0" shapeId="0">
      <text>
        <r>
          <rPr>
            <sz val="11"/>
            <rFont val="Calibri"/>
            <family val="2"/>
            <charset val="238"/>
          </rPr>
          <t>SZV_B:EgyebAllamiUtem1</t>
        </r>
      </text>
    </comment>
    <comment ref="Y117" authorId="0" shapeId="0">
      <text>
        <r>
          <rPr>
            <sz val="11"/>
            <rFont val="Calibri"/>
            <family val="2"/>
            <charset val="238"/>
          </rPr>
          <t>SZV_B:OnkormanyzatiUtem1</t>
        </r>
      </text>
    </comment>
    <comment ref="Z117" authorId="0" shapeId="0">
      <text>
        <r>
          <rPr>
            <sz val="11"/>
            <rFont val="Calibri"/>
            <family val="2"/>
            <charset val="238"/>
          </rPr>
          <t>SZV_B:EUUtem1</t>
        </r>
      </text>
    </comment>
    <comment ref="AA117" authorId="0" shapeId="0">
      <text>
        <r>
          <rPr>
            <sz val="11"/>
            <rFont val="Calibri"/>
            <family val="2"/>
            <charset val="238"/>
          </rPr>
          <t>SZV_B:EgyebUtem1</t>
        </r>
      </text>
    </comment>
    <comment ref="AB117" authorId="0" shapeId="0">
      <text>
        <r>
          <rPr>
            <sz val="11"/>
            <rFont val="Calibri"/>
            <family val="2"/>
            <charset val="238"/>
          </rPr>
          <t>SZV_B:HitelKotvenyUtem1</t>
        </r>
      </text>
    </comment>
    <comment ref="AC117" authorId="0" shapeId="0">
      <text>
        <r>
          <rPr>
            <sz val="11"/>
            <rFont val="Calibri"/>
            <family val="2"/>
            <charset val="238"/>
          </rPr>
          <t>SZV_B:OsszesenUtem1</t>
        </r>
      </text>
    </comment>
    <comment ref="AF117" authorId="0" shapeId="0">
      <text>
        <r>
          <rPr>
            <sz val="11"/>
            <rFont val="Calibri"/>
            <family val="2"/>
            <charset val="238"/>
          </rPr>
          <t>SZV_B:HDUtem2</t>
        </r>
      </text>
    </comment>
    <comment ref="AG117" authorId="0" shapeId="0">
      <text>
        <r>
          <rPr>
            <sz val="11"/>
            <rFont val="Calibri"/>
            <family val="2"/>
            <charset val="238"/>
          </rPr>
          <t>SZV_B:ECSUtem2</t>
        </r>
      </text>
    </comment>
    <comment ref="AH117" authorId="0" shapeId="0">
      <text>
        <r>
          <rPr>
            <sz val="11"/>
            <rFont val="Calibri"/>
            <family val="2"/>
            <charset val="238"/>
          </rPr>
          <t>SZV_B:KFHUtem2</t>
        </r>
      </text>
    </comment>
    <comment ref="AI117" authorId="0" shapeId="0">
      <text>
        <r>
          <rPr>
            <sz val="11"/>
            <rFont val="Calibri"/>
            <family val="2"/>
            <charset val="238"/>
          </rPr>
          <t>SZV_B:Egyeb_SajatUtem2</t>
        </r>
      </text>
    </comment>
    <comment ref="AJ117" authorId="0" shapeId="0">
      <text>
        <r>
          <rPr>
            <sz val="11"/>
            <rFont val="Calibri"/>
            <family val="2"/>
            <charset val="238"/>
          </rPr>
          <t>SZV_B:DijUtem2</t>
        </r>
      </text>
    </comment>
    <comment ref="AK117" authorId="0" shapeId="0">
      <text>
        <r>
          <rPr>
            <sz val="11"/>
            <rFont val="Calibri"/>
            <family val="2"/>
            <charset val="238"/>
          </rPr>
          <t>SZV_B:EM_Melleklet1_Utem2</t>
        </r>
      </text>
    </comment>
    <comment ref="AL117" authorId="0" shapeId="0">
      <text>
        <r>
          <rPr>
            <sz val="11"/>
            <rFont val="Calibri"/>
            <family val="2"/>
            <charset val="238"/>
          </rPr>
          <t>SZV_B:EgyebAllamiUtem2</t>
        </r>
      </text>
    </comment>
    <comment ref="AM117" authorId="0" shapeId="0">
      <text>
        <r>
          <rPr>
            <sz val="11"/>
            <rFont val="Calibri"/>
            <family val="2"/>
            <charset val="238"/>
          </rPr>
          <t>SZV_B:OnkormanyzatiUtem2</t>
        </r>
      </text>
    </comment>
    <comment ref="AN117" authorId="0" shapeId="0">
      <text>
        <r>
          <rPr>
            <sz val="11"/>
            <rFont val="Calibri"/>
            <family val="2"/>
            <charset val="238"/>
          </rPr>
          <t>SZV_B:EUUtem2</t>
        </r>
      </text>
    </comment>
    <comment ref="AO117" authorId="0" shapeId="0">
      <text>
        <r>
          <rPr>
            <sz val="11"/>
            <rFont val="Calibri"/>
            <family val="2"/>
            <charset val="238"/>
          </rPr>
          <t>SZV_B:EgyebUtem2</t>
        </r>
      </text>
    </comment>
    <comment ref="AP117" authorId="0" shapeId="0">
      <text>
        <r>
          <rPr>
            <sz val="11"/>
            <rFont val="Calibri"/>
            <family val="2"/>
            <charset val="238"/>
          </rPr>
          <t>SZV_B:HitelKotvenyUtem2</t>
        </r>
      </text>
    </comment>
    <comment ref="AQ117" authorId="0" shapeId="0">
      <text>
        <r>
          <rPr>
            <sz val="11"/>
            <rFont val="Calibri"/>
            <family val="2"/>
            <charset val="238"/>
          </rPr>
          <t>SZV_B:OsszesenUtem2</t>
        </r>
      </text>
    </comment>
    <comment ref="AR117" authorId="0" shapeId="0">
      <text>
        <r>
          <rPr>
            <sz val="11"/>
            <rFont val="Calibri"/>
            <family val="2"/>
            <charset val="238"/>
          </rPr>
          <t>SZV_B:ForrashianyUtem2</t>
        </r>
      </text>
    </comment>
    <comment ref="AU117" authorId="0" shapeId="0">
      <text>
        <r>
          <rPr>
            <sz val="11"/>
            <rFont val="Calibri"/>
            <family val="2"/>
            <charset val="238"/>
          </rPr>
          <t>SZV_B:Indokolas</t>
        </r>
      </text>
    </comment>
    <comment ref="AV117" authorId="0" shapeId="0">
      <text>
        <r>
          <rPr>
            <sz val="11"/>
            <rFont val="Calibri"/>
            <family val="2"/>
            <charset val="238"/>
          </rPr>
          <t>SZV_B:Megjegyzes</t>
        </r>
      </text>
    </comment>
    <comment ref="AW117" authorId="0" shapeId="0">
      <text>
        <r>
          <rPr>
            <sz val="11"/>
            <rFont val="Calibri"/>
            <family val="2"/>
            <charset val="238"/>
          </rPr>
          <t>SZV_B:FeladatSorszam</t>
        </r>
      </text>
    </comment>
    <comment ref="AY117" authorId="0" shapeId="0">
      <text>
        <r>
          <rPr>
            <sz val="11"/>
            <rFont val="Calibri"/>
            <family val="2"/>
            <charset val="238"/>
          </rPr>
          <t>SZV_B:ISA</t>
        </r>
      </text>
    </comment>
    <comment ref="B118" authorId="0" shapeId="0">
      <text>
        <r>
          <rPr>
            <sz val="11"/>
            <rFont val="Calibri"/>
            <family val="2"/>
            <charset val="238"/>
          </rPr>
          <t>SZV_B:FontossagiSorrent</t>
        </r>
      </text>
    </comment>
    <comment ref="C118" authorId="0" shapeId="0">
      <text>
        <r>
          <rPr>
            <sz val="11"/>
            <rFont val="Calibri"/>
            <family val="2"/>
            <charset val="238"/>
          </rPr>
          <t>SZV_B:FeladatKategoria</t>
        </r>
      </text>
    </comment>
    <comment ref="D118" authorId="0" shapeId="0">
      <text>
        <r>
          <rPr>
            <sz val="11"/>
            <rFont val="Calibri"/>
            <family val="2"/>
            <charset val="238"/>
          </rPr>
          <t>SZV_B:FeladatMegnevezes</t>
        </r>
      </text>
    </comment>
    <comment ref="E118" authorId="0" shapeId="0">
      <text>
        <r>
          <rPr>
            <sz val="11"/>
            <rFont val="Calibri"/>
            <family val="2"/>
            <charset val="238"/>
          </rPr>
          <t>SZV_B:ElviEngedelySzam</t>
        </r>
      </text>
    </comment>
    <comment ref="F118" authorId="0" shapeId="0">
      <text>
        <r>
          <rPr>
            <sz val="11"/>
            <rFont val="Calibri"/>
            <family val="2"/>
            <charset val="238"/>
          </rPr>
          <t>SZV_B:VKR_Kod</t>
        </r>
      </text>
    </comment>
    <comment ref="G118" authorId="0" shapeId="0">
      <text>
        <r>
          <rPr>
            <sz val="11"/>
            <rFont val="Calibri"/>
            <family val="2"/>
            <charset val="238"/>
          </rPr>
          <t>SZV_B:VKR_Nev</t>
        </r>
      </text>
    </comment>
    <comment ref="H118" authorId="0" shapeId="0">
      <text>
        <r>
          <rPr>
            <sz val="11"/>
            <rFont val="Calibri"/>
            <family val="2"/>
            <charset val="238"/>
          </rPr>
          <t>SZV_B:FeladatAzonosito</t>
        </r>
      </text>
    </comment>
    <comment ref="I118" authorId="0" shapeId="0">
      <text>
        <r>
          <rPr>
            <sz val="11"/>
            <rFont val="Calibri"/>
            <family val="2"/>
            <charset val="238"/>
          </rPr>
          <t>SZV_B:EllatasiTerulet</t>
        </r>
      </text>
    </comment>
    <comment ref="J118" authorId="0" shapeId="0">
      <text>
        <r>
          <rPr>
            <sz val="11"/>
            <rFont val="Calibri"/>
            <family val="2"/>
            <charset val="238"/>
          </rPr>
          <t>SZV_B:EllatasertFelelos</t>
        </r>
      </text>
    </comment>
    <comment ref="K118" authorId="0" shapeId="0">
      <text>
        <r>
          <rPr>
            <sz val="11"/>
            <rFont val="Calibri"/>
            <family val="2"/>
            <charset val="238"/>
          </rPr>
          <t>SZV_B:TervezettNettoKoltseg</t>
        </r>
      </text>
    </comment>
    <comment ref="L118" authorId="0" shapeId="0">
      <text>
        <r>
          <rPr>
            <sz val="11"/>
            <rFont val="Calibri"/>
            <family val="2"/>
            <charset val="238"/>
          </rPr>
          <t>SZV_B:IdotartamKezdes</t>
        </r>
      </text>
    </comment>
    <comment ref="M118" authorId="0" shapeId="0">
      <text>
        <r>
          <rPr>
            <sz val="11"/>
            <rFont val="Calibri"/>
            <family val="2"/>
            <charset val="238"/>
          </rPr>
          <t>SZV_B:IdotartamBefejezes</t>
        </r>
      </text>
    </comment>
    <comment ref="N118" authorId="0" shapeId="0">
      <text>
        <r>
          <rPr>
            <sz val="11"/>
            <rFont val="Calibri"/>
            <family val="2"/>
            <charset val="238"/>
          </rPr>
          <t>SZV_B:NettoKoltsegUtem1</t>
        </r>
      </text>
    </comment>
    <comment ref="O118" authorId="0" shapeId="0">
      <text>
        <r>
          <rPr>
            <sz val="11"/>
            <rFont val="Calibri"/>
            <family val="2"/>
            <charset val="238"/>
          </rPr>
          <t>SZV_B:NettoKoltsegUtem2</t>
        </r>
      </text>
    </comment>
    <comment ref="P118" authorId="0" shapeId="0">
      <text>
        <r>
          <rPr>
            <sz val="11"/>
            <rFont val="Calibri"/>
            <family val="2"/>
            <charset val="238"/>
          </rPr>
          <t>SZV_B:EM_Melleklet2_KTG</t>
        </r>
      </text>
    </comment>
    <comment ref="R118" authorId="0" shapeId="0">
      <text>
        <r>
          <rPr>
            <sz val="11"/>
            <rFont val="Calibri"/>
            <family val="2"/>
            <charset val="238"/>
          </rPr>
          <t>SZV_B:HDUtem1</t>
        </r>
      </text>
    </comment>
    <comment ref="S118" authorId="0" shapeId="0">
      <text>
        <r>
          <rPr>
            <sz val="11"/>
            <rFont val="Calibri"/>
            <family val="2"/>
            <charset val="238"/>
          </rPr>
          <t>SZV_B:ECSUtem1</t>
        </r>
      </text>
    </comment>
    <comment ref="T118" authorId="0" shapeId="0">
      <text>
        <r>
          <rPr>
            <sz val="11"/>
            <rFont val="Calibri"/>
            <family val="2"/>
            <charset val="238"/>
          </rPr>
          <t>SZV_B:KFHUtem1</t>
        </r>
      </text>
    </comment>
    <comment ref="U118" authorId="0" shapeId="0">
      <text>
        <r>
          <rPr>
            <sz val="11"/>
            <rFont val="Calibri"/>
            <family val="2"/>
            <charset val="238"/>
          </rPr>
          <t>SZV_B:Egyeb_SajatUtem1</t>
        </r>
      </text>
    </comment>
    <comment ref="V118" authorId="0" shapeId="0">
      <text>
        <r>
          <rPr>
            <sz val="11"/>
            <rFont val="Calibri"/>
            <family val="2"/>
            <charset val="238"/>
          </rPr>
          <t>SZV_B:DijUtem1</t>
        </r>
      </text>
    </comment>
    <comment ref="W118" authorId="0" shapeId="0">
      <text>
        <r>
          <rPr>
            <sz val="11"/>
            <rFont val="Calibri"/>
            <family val="2"/>
            <charset val="238"/>
          </rPr>
          <t>SZV_B:EM_Melleklet1_Utem1</t>
        </r>
      </text>
    </comment>
    <comment ref="X118" authorId="0" shapeId="0">
      <text>
        <r>
          <rPr>
            <sz val="11"/>
            <rFont val="Calibri"/>
            <family val="2"/>
            <charset val="238"/>
          </rPr>
          <t>SZV_B:EgyebAllamiUtem1</t>
        </r>
      </text>
    </comment>
    <comment ref="Y118" authorId="0" shapeId="0">
      <text>
        <r>
          <rPr>
            <sz val="11"/>
            <rFont val="Calibri"/>
            <family val="2"/>
            <charset val="238"/>
          </rPr>
          <t>SZV_B:OnkormanyzatiUtem1</t>
        </r>
      </text>
    </comment>
    <comment ref="Z118" authorId="0" shapeId="0">
      <text>
        <r>
          <rPr>
            <sz val="11"/>
            <rFont val="Calibri"/>
            <family val="2"/>
            <charset val="238"/>
          </rPr>
          <t>SZV_B:EUUtem1</t>
        </r>
      </text>
    </comment>
    <comment ref="AA118" authorId="0" shapeId="0">
      <text>
        <r>
          <rPr>
            <sz val="11"/>
            <rFont val="Calibri"/>
            <family val="2"/>
            <charset val="238"/>
          </rPr>
          <t>SZV_B:EgyebUtem1</t>
        </r>
      </text>
    </comment>
    <comment ref="AB118" authorId="0" shapeId="0">
      <text>
        <r>
          <rPr>
            <sz val="11"/>
            <rFont val="Calibri"/>
            <family val="2"/>
            <charset val="238"/>
          </rPr>
          <t>SZV_B:HitelKotvenyUtem1</t>
        </r>
      </text>
    </comment>
    <comment ref="AC118" authorId="0" shapeId="0">
      <text>
        <r>
          <rPr>
            <sz val="11"/>
            <rFont val="Calibri"/>
            <family val="2"/>
            <charset val="238"/>
          </rPr>
          <t>SZV_B:OsszesenUtem1</t>
        </r>
      </text>
    </comment>
    <comment ref="AF118" authorId="0" shapeId="0">
      <text>
        <r>
          <rPr>
            <sz val="11"/>
            <rFont val="Calibri"/>
            <family val="2"/>
            <charset val="238"/>
          </rPr>
          <t>SZV_B:HDUtem2</t>
        </r>
      </text>
    </comment>
    <comment ref="AG118" authorId="0" shapeId="0">
      <text>
        <r>
          <rPr>
            <sz val="11"/>
            <rFont val="Calibri"/>
            <family val="2"/>
            <charset val="238"/>
          </rPr>
          <t>SZV_B:ECSUtem2</t>
        </r>
      </text>
    </comment>
    <comment ref="AH118" authorId="0" shapeId="0">
      <text>
        <r>
          <rPr>
            <sz val="11"/>
            <rFont val="Calibri"/>
            <family val="2"/>
            <charset val="238"/>
          </rPr>
          <t>SZV_B:KFHUtem2</t>
        </r>
      </text>
    </comment>
    <comment ref="AI118" authorId="0" shapeId="0">
      <text>
        <r>
          <rPr>
            <sz val="11"/>
            <rFont val="Calibri"/>
            <family val="2"/>
            <charset val="238"/>
          </rPr>
          <t>SZV_B:Egyeb_SajatUtem2</t>
        </r>
      </text>
    </comment>
    <comment ref="AJ118" authorId="0" shapeId="0">
      <text>
        <r>
          <rPr>
            <sz val="11"/>
            <rFont val="Calibri"/>
            <family val="2"/>
            <charset val="238"/>
          </rPr>
          <t>SZV_B:DijUtem2</t>
        </r>
      </text>
    </comment>
    <comment ref="AK118" authorId="0" shapeId="0">
      <text>
        <r>
          <rPr>
            <sz val="11"/>
            <rFont val="Calibri"/>
            <family val="2"/>
            <charset val="238"/>
          </rPr>
          <t>SZV_B:EM_Melleklet1_Utem2</t>
        </r>
      </text>
    </comment>
    <comment ref="AL118" authorId="0" shapeId="0">
      <text>
        <r>
          <rPr>
            <sz val="11"/>
            <rFont val="Calibri"/>
            <family val="2"/>
            <charset val="238"/>
          </rPr>
          <t>SZV_B:EgyebAllamiUtem2</t>
        </r>
      </text>
    </comment>
    <comment ref="AM118" authorId="0" shapeId="0">
      <text>
        <r>
          <rPr>
            <sz val="11"/>
            <rFont val="Calibri"/>
            <family val="2"/>
            <charset val="238"/>
          </rPr>
          <t>SZV_B:OnkormanyzatiUtem2</t>
        </r>
      </text>
    </comment>
    <comment ref="AN118" authorId="0" shapeId="0">
      <text>
        <r>
          <rPr>
            <sz val="11"/>
            <rFont val="Calibri"/>
            <family val="2"/>
            <charset val="238"/>
          </rPr>
          <t>SZV_B:EUUtem2</t>
        </r>
      </text>
    </comment>
    <comment ref="AO118" authorId="0" shapeId="0">
      <text>
        <r>
          <rPr>
            <sz val="11"/>
            <rFont val="Calibri"/>
            <family val="2"/>
            <charset val="238"/>
          </rPr>
          <t>SZV_B:EgyebUtem2</t>
        </r>
      </text>
    </comment>
    <comment ref="AP118" authorId="0" shapeId="0">
      <text>
        <r>
          <rPr>
            <sz val="11"/>
            <rFont val="Calibri"/>
            <family val="2"/>
            <charset val="238"/>
          </rPr>
          <t>SZV_B:HitelKotvenyUtem2</t>
        </r>
      </text>
    </comment>
    <comment ref="AQ118" authorId="0" shapeId="0">
      <text>
        <r>
          <rPr>
            <sz val="11"/>
            <rFont val="Calibri"/>
            <family val="2"/>
            <charset val="238"/>
          </rPr>
          <t>SZV_B:OsszesenUtem2</t>
        </r>
      </text>
    </comment>
    <comment ref="AR118" authorId="0" shapeId="0">
      <text>
        <r>
          <rPr>
            <sz val="11"/>
            <rFont val="Calibri"/>
            <family val="2"/>
            <charset val="238"/>
          </rPr>
          <t>SZV_B:ForrashianyUtem2</t>
        </r>
      </text>
    </comment>
    <comment ref="AU118" authorId="0" shapeId="0">
      <text>
        <r>
          <rPr>
            <sz val="11"/>
            <rFont val="Calibri"/>
            <family val="2"/>
            <charset val="238"/>
          </rPr>
          <t>SZV_B:Indokolas</t>
        </r>
      </text>
    </comment>
    <comment ref="AV118" authorId="0" shapeId="0">
      <text>
        <r>
          <rPr>
            <sz val="11"/>
            <rFont val="Calibri"/>
            <family val="2"/>
            <charset val="238"/>
          </rPr>
          <t>SZV_B:Megjegyzes</t>
        </r>
      </text>
    </comment>
    <comment ref="AW118" authorId="0" shapeId="0">
      <text>
        <r>
          <rPr>
            <sz val="11"/>
            <rFont val="Calibri"/>
            <family val="2"/>
            <charset val="238"/>
          </rPr>
          <t>SZV_B:FeladatSorszam</t>
        </r>
      </text>
    </comment>
    <comment ref="AY118" authorId="0" shapeId="0">
      <text>
        <r>
          <rPr>
            <sz val="11"/>
            <rFont val="Calibri"/>
            <family val="2"/>
            <charset val="238"/>
          </rPr>
          <t>SZV_B:ISA</t>
        </r>
      </text>
    </comment>
    <comment ref="B120" authorId="0" shapeId="0">
      <text>
        <r>
          <rPr>
            <sz val="11"/>
            <rFont val="Calibri"/>
            <family val="2"/>
            <charset val="238"/>
          </rPr>
          <t>SZV_B:FontossagiSorrent</t>
        </r>
      </text>
    </comment>
    <comment ref="C120" authorId="0" shapeId="0">
      <text>
        <r>
          <rPr>
            <sz val="11"/>
            <rFont val="Calibri"/>
            <family val="2"/>
            <charset val="238"/>
          </rPr>
          <t>SZV_B:FeladatKategoria</t>
        </r>
      </text>
    </comment>
    <comment ref="D120" authorId="0" shapeId="0">
      <text>
        <r>
          <rPr>
            <sz val="11"/>
            <rFont val="Calibri"/>
            <family val="2"/>
            <charset val="238"/>
          </rPr>
          <t>SZV_B:FeladatMegnevezes</t>
        </r>
      </text>
    </comment>
    <comment ref="E120" authorId="0" shapeId="0">
      <text>
        <r>
          <rPr>
            <sz val="11"/>
            <rFont val="Calibri"/>
            <family val="2"/>
            <charset val="238"/>
          </rPr>
          <t>SZV_B:ElviEngedelySzam</t>
        </r>
      </text>
    </comment>
    <comment ref="F120" authorId="0" shapeId="0">
      <text>
        <r>
          <rPr>
            <sz val="11"/>
            <rFont val="Calibri"/>
            <family val="2"/>
            <charset val="238"/>
          </rPr>
          <t>SZV_B:VKR_Kod</t>
        </r>
      </text>
    </comment>
    <comment ref="G120" authorId="0" shapeId="0">
      <text>
        <r>
          <rPr>
            <sz val="11"/>
            <rFont val="Calibri"/>
            <family val="2"/>
            <charset val="238"/>
          </rPr>
          <t>SZV_B:VKR_Nev</t>
        </r>
      </text>
    </comment>
    <comment ref="H120" authorId="0" shapeId="0">
      <text>
        <r>
          <rPr>
            <sz val="11"/>
            <rFont val="Calibri"/>
            <family val="2"/>
            <charset val="238"/>
          </rPr>
          <t>SZV_B:FeladatAzonosito</t>
        </r>
      </text>
    </comment>
    <comment ref="I120" authorId="0" shapeId="0">
      <text>
        <r>
          <rPr>
            <sz val="11"/>
            <rFont val="Calibri"/>
            <family val="2"/>
            <charset val="238"/>
          </rPr>
          <t>SZV_B:EllatasiTerulet</t>
        </r>
      </text>
    </comment>
    <comment ref="J120" authorId="0" shapeId="0">
      <text>
        <r>
          <rPr>
            <sz val="11"/>
            <rFont val="Calibri"/>
            <family val="2"/>
            <charset val="238"/>
          </rPr>
          <t>SZV_B:EllatasertFelelos</t>
        </r>
      </text>
    </comment>
    <comment ref="K120" authorId="0" shapeId="0">
      <text>
        <r>
          <rPr>
            <sz val="11"/>
            <rFont val="Calibri"/>
            <family val="2"/>
            <charset val="238"/>
          </rPr>
          <t>SZV_B:TervezettNettoKoltseg</t>
        </r>
      </text>
    </comment>
    <comment ref="L120" authorId="0" shapeId="0">
      <text>
        <r>
          <rPr>
            <sz val="11"/>
            <rFont val="Calibri"/>
            <family val="2"/>
            <charset val="238"/>
          </rPr>
          <t>SZV_B:IdotartamKezdes</t>
        </r>
      </text>
    </comment>
    <comment ref="M120" authorId="0" shapeId="0">
      <text>
        <r>
          <rPr>
            <sz val="11"/>
            <rFont val="Calibri"/>
            <family val="2"/>
            <charset val="238"/>
          </rPr>
          <t>SZV_B:IdotartamBefejezes</t>
        </r>
      </text>
    </comment>
    <comment ref="N120" authorId="0" shapeId="0">
      <text>
        <r>
          <rPr>
            <sz val="11"/>
            <rFont val="Calibri"/>
            <family val="2"/>
            <charset val="238"/>
          </rPr>
          <t>SZV_B:NettoKoltsegUtem1</t>
        </r>
      </text>
    </comment>
    <comment ref="O120" authorId="0" shapeId="0">
      <text>
        <r>
          <rPr>
            <sz val="11"/>
            <rFont val="Calibri"/>
            <family val="2"/>
            <charset val="238"/>
          </rPr>
          <t>SZV_B:NettoKoltsegUtem2</t>
        </r>
      </text>
    </comment>
    <comment ref="P120" authorId="0" shapeId="0">
      <text>
        <r>
          <rPr>
            <sz val="11"/>
            <rFont val="Calibri"/>
            <family val="2"/>
            <charset val="238"/>
          </rPr>
          <t>SZV_B:EM_Melleklet2_KTG</t>
        </r>
      </text>
    </comment>
    <comment ref="R120" authorId="0" shapeId="0">
      <text>
        <r>
          <rPr>
            <sz val="11"/>
            <rFont val="Calibri"/>
            <family val="2"/>
            <charset val="238"/>
          </rPr>
          <t>SZV_B:HDUtem1</t>
        </r>
      </text>
    </comment>
    <comment ref="S120" authorId="0" shapeId="0">
      <text>
        <r>
          <rPr>
            <sz val="11"/>
            <rFont val="Calibri"/>
            <family val="2"/>
            <charset val="238"/>
          </rPr>
          <t>SZV_B:ECSUtem1</t>
        </r>
      </text>
    </comment>
    <comment ref="T120" authorId="0" shapeId="0">
      <text>
        <r>
          <rPr>
            <sz val="11"/>
            <rFont val="Calibri"/>
            <family val="2"/>
            <charset val="238"/>
          </rPr>
          <t>SZV_B:KFHUtem1</t>
        </r>
      </text>
    </comment>
    <comment ref="U120" authorId="0" shapeId="0">
      <text>
        <r>
          <rPr>
            <sz val="11"/>
            <rFont val="Calibri"/>
            <family val="2"/>
            <charset val="238"/>
          </rPr>
          <t>SZV_B:Egyeb_SajatUtem1</t>
        </r>
      </text>
    </comment>
    <comment ref="V120" authorId="0" shapeId="0">
      <text>
        <r>
          <rPr>
            <sz val="11"/>
            <rFont val="Calibri"/>
            <family val="2"/>
            <charset val="238"/>
          </rPr>
          <t>SZV_B:DijUtem1</t>
        </r>
      </text>
    </comment>
    <comment ref="W120" authorId="0" shapeId="0">
      <text>
        <r>
          <rPr>
            <sz val="11"/>
            <rFont val="Calibri"/>
            <family val="2"/>
            <charset val="238"/>
          </rPr>
          <t>SZV_B:EM_Melleklet1_Utem1</t>
        </r>
      </text>
    </comment>
    <comment ref="X120" authorId="0" shapeId="0">
      <text>
        <r>
          <rPr>
            <sz val="11"/>
            <rFont val="Calibri"/>
            <family val="2"/>
            <charset val="238"/>
          </rPr>
          <t>SZV_B:EgyebAllamiUtem1</t>
        </r>
      </text>
    </comment>
    <comment ref="Y120" authorId="0" shapeId="0">
      <text>
        <r>
          <rPr>
            <sz val="11"/>
            <rFont val="Calibri"/>
            <family val="2"/>
            <charset val="238"/>
          </rPr>
          <t>SZV_B:OnkormanyzatiUtem1</t>
        </r>
      </text>
    </comment>
    <comment ref="Z120" authorId="0" shapeId="0">
      <text>
        <r>
          <rPr>
            <sz val="11"/>
            <rFont val="Calibri"/>
            <family val="2"/>
            <charset val="238"/>
          </rPr>
          <t>SZV_B:EUUtem1</t>
        </r>
      </text>
    </comment>
    <comment ref="AA120" authorId="0" shapeId="0">
      <text>
        <r>
          <rPr>
            <sz val="11"/>
            <rFont val="Calibri"/>
            <family val="2"/>
            <charset val="238"/>
          </rPr>
          <t>SZV_B:EgyebUtem1</t>
        </r>
      </text>
    </comment>
    <comment ref="AB120" authorId="0" shapeId="0">
      <text>
        <r>
          <rPr>
            <sz val="11"/>
            <rFont val="Calibri"/>
            <family val="2"/>
            <charset val="238"/>
          </rPr>
          <t>SZV_B:HitelKotvenyUtem1</t>
        </r>
      </text>
    </comment>
    <comment ref="AC120" authorId="0" shapeId="0">
      <text>
        <r>
          <rPr>
            <sz val="11"/>
            <rFont val="Calibri"/>
            <family val="2"/>
            <charset val="238"/>
          </rPr>
          <t>SZV_B:OsszesenUtem1</t>
        </r>
      </text>
    </comment>
    <comment ref="AF120" authorId="0" shapeId="0">
      <text>
        <r>
          <rPr>
            <sz val="11"/>
            <rFont val="Calibri"/>
            <family val="2"/>
            <charset val="238"/>
          </rPr>
          <t>SZV_B:HDUtem2</t>
        </r>
      </text>
    </comment>
    <comment ref="AG120" authorId="0" shapeId="0">
      <text>
        <r>
          <rPr>
            <sz val="11"/>
            <rFont val="Calibri"/>
            <family val="2"/>
            <charset val="238"/>
          </rPr>
          <t>SZV_B:ECSUtem2</t>
        </r>
      </text>
    </comment>
    <comment ref="AH120" authorId="0" shapeId="0">
      <text>
        <r>
          <rPr>
            <sz val="11"/>
            <rFont val="Calibri"/>
            <family val="2"/>
            <charset val="238"/>
          </rPr>
          <t>SZV_B:KFHUtem2</t>
        </r>
      </text>
    </comment>
    <comment ref="AI120" authorId="0" shapeId="0">
      <text>
        <r>
          <rPr>
            <sz val="11"/>
            <rFont val="Calibri"/>
            <family val="2"/>
            <charset val="238"/>
          </rPr>
          <t>SZV_B:Egyeb_SajatUtem2</t>
        </r>
      </text>
    </comment>
    <comment ref="AJ120" authorId="0" shapeId="0">
      <text>
        <r>
          <rPr>
            <sz val="11"/>
            <rFont val="Calibri"/>
            <family val="2"/>
            <charset val="238"/>
          </rPr>
          <t>SZV_B:DijUtem2</t>
        </r>
      </text>
    </comment>
    <comment ref="AK120" authorId="0" shapeId="0">
      <text>
        <r>
          <rPr>
            <sz val="11"/>
            <rFont val="Calibri"/>
            <family val="2"/>
            <charset val="238"/>
          </rPr>
          <t>SZV_B:EM_Melleklet1_Utem2</t>
        </r>
      </text>
    </comment>
    <comment ref="AL120" authorId="0" shapeId="0">
      <text>
        <r>
          <rPr>
            <sz val="11"/>
            <rFont val="Calibri"/>
            <family val="2"/>
            <charset val="238"/>
          </rPr>
          <t>SZV_B:EgyebAllamiUtem2</t>
        </r>
      </text>
    </comment>
    <comment ref="AM120" authorId="0" shapeId="0">
      <text>
        <r>
          <rPr>
            <sz val="11"/>
            <rFont val="Calibri"/>
            <family val="2"/>
            <charset val="238"/>
          </rPr>
          <t>SZV_B:OnkormanyzatiUtem2</t>
        </r>
      </text>
    </comment>
    <comment ref="AN120" authorId="0" shapeId="0">
      <text>
        <r>
          <rPr>
            <sz val="11"/>
            <rFont val="Calibri"/>
            <family val="2"/>
            <charset val="238"/>
          </rPr>
          <t>SZV_B:EUUtem2</t>
        </r>
      </text>
    </comment>
    <comment ref="AO120" authorId="0" shapeId="0">
      <text>
        <r>
          <rPr>
            <sz val="11"/>
            <rFont val="Calibri"/>
            <family val="2"/>
            <charset val="238"/>
          </rPr>
          <t>SZV_B:EgyebUtem2</t>
        </r>
      </text>
    </comment>
    <comment ref="AP120" authorId="0" shapeId="0">
      <text>
        <r>
          <rPr>
            <sz val="11"/>
            <rFont val="Calibri"/>
            <family val="2"/>
            <charset val="238"/>
          </rPr>
          <t>SZV_B:HitelKotvenyUtem2</t>
        </r>
      </text>
    </comment>
    <comment ref="AQ120" authorId="0" shapeId="0">
      <text>
        <r>
          <rPr>
            <sz val="11"/>
            <rFont val="Calibri"/>
            <family val="2"/>
            <charset val="238"/>
          </rPr>
          <t>SZV_B:OsszesenUtem2</t>
        </r>
      </text>
    </comment>
    <comment ref="AR120" authorId="0" shapeId="0">
      <text>
        <r>
          <rPr>
            <sz val="11"/>
            <rFont val="Calibri"/>
            <family val="2"/>
            <charset val="238"/>
          </rPr>
          <t>SZV_B:ForrashianyUtem2</t>
        </r>
      </text>
    </comment>
    <comment ref="AU120" authorId="0" shapeId="0">
      <text>
        <r>
          <rPr>
            <sz val="11"/>
            <rFont val="Calibri"/>
            <family val="2"/>
            <charset val="238"/>
          </rPr>
          <t>SZV_B:Indokolas</t>
        </r>
      </text>
    </comment>
    <comment ref="AV120" authorId="0" shapeId="0">
      <text>
        <r>
          <rPr>
            <sz val="11"/>
            <rFont val="Calibri"/>
            <family val="2"/>
            <charset val="238"/>
          </rPr>
          <t>SZV_B:Megjegyzes</t>
        </r>
      </text>
    </comment>
    <comment ref="AW120" authorId="0" shapeId="0">
      <text>
        <r>
          <rPr>
            <sz val="11"/>
            <rFont val="Calibri"/>
            <family val="2"/>
            <charset val="238"/>
          </rPr>
          <t>SZV_B:FeladatSorszam</t>
        </r>
      </text>
    </comment>
    <comment ref="AY120" authorId="0" shapeId="0">
      <text>
        <r>
          <rPr>
            <sz val="11"/>
            <rFont val="Calibri"/>
            <family val="2"/>
            <charset val="238"/>
          </rPr>
          <t>SZV_B:ISA</t>
        </r>
      </text>
    </comment>
    <comment ref="B121" authorId="0" shapeId="0">
      <text>
        <r>
          <rPr>
            <sz val="11"/>
            <rFont val="Calibri"/>
            <family val="2"/>
            <charset val="238"/>
          </rPr>
          <t>SZV_B:FontossagiSorrent</t>
        </r>
      </text>
    </comment>
    <comment ref="C121" authorId="0" shapeId="0">
      <text>
        <r>
          <rPr>
            <sz val="11"/>
            <rFont val="Calibri"/>
            <family val="2"/>
            <charset val="238"/>
          </rPr>
          <t>SZV_B:FeladatKategoria</t>
        </r>
      </text>
    </comment>
    <comment ref="D121" authorId="0" shapeId="0">
      <text>
        <r>
          <rPr>
            <sz val="11"/>
            <rFont val="Calibri"/>
            <family val="2"/>
            <charset val="238"/>
          </rPr>
          <t>SZV_B:FeladatMegnevezes</t>
        </r>
      </text>
    </comment>
    <comment ref="E121" authorId="0" shapeId="0">
      <text>
        <r>
          <rPr>
            <sz val="11"/>
            <rFont val="Calibri"/>
            <family val="2"/>
            <charset val="238"/>
          </rPr>
          <t>SZV_B:ElviEngedelySzam</t>
        </r>
      </text>
    </comment>
    <comment ref="F121" authorId="0" shapeId="0">
      <text>
        <r>
          <rPr>
            <sz val="11"/>
            <rFont val="Calibri"/>
            <family val="2"/>
            <charset val="238"/>
          </rPr>
          <t>SZV_B:VKR_Kod</t>
        </r>
      </text>
    </comment>
    <comment ref="G121" authorId="0" shapeId="0">
      <text>
        <r>
          <rPr>
            <sz val="11"/>
            <rFont val="Calibri"/>
            <family val="2"/>
            <charset val="238"/>
          </rPr>
          <t>SZV_B:VKR_Nev</t>
        </r>
      </text>
    </comment>
    <comment ref="H121" authorId="0" shapeId="0">
      <text>
        <r>
          <rPr>
            <sz val="11"/>
            <rFont val="Calibri"/>
            <family val="2"/>
            <charset val="238"/>
          </rPr>
          <t>SZV_B:FeladatAzonosito</t>
        </r>
      </text>
    </comment>
    <comment ref="I121" authorId="0" shapeId="0">
      <text>
        <r>
          <rPr>
            <sz val="11"/>
            <rFont val="Calibri"/>
            <family val="2"/>
            <charset val="238"/>
          </rPr>
          <t>SZV_B:EllatasiTerulet</t>
        </r>
      </text>
    </comment>
    <comment ref="J121" authorId="0" shapeId="0">
      <text>
        <r>
          <rPr>
            <sz val="11"/>
            <rFont val="Calibri"/>
            <family val="2"/>
            <charset val="238"/>
          </rPr>
          <t>SZV_B:EllatasertFelelos</t>
        </r>
      </text>
    </comment>
    <comment ref="K121" authorId="0" shapeId="0">
      <text>
        <r>
          <rPr>
            <sz val="11"/>
            <rFont val="Calibri"/>
            <family val="2"/>
            <charset val="238"/>
          </rPr>
          <t>SZV_B:TervezettNettoKoltseg</t>
        </r>
      </text>
    </comment>
    <comment ref="L121" authorId="0" shapeId="0">
      <text>
        <r>
          <rPr>
            <sz val="11"/>
            <rFont val="Calibri"/>
            <family val="2"/>
            <charset val="238"/>
          </rPr>
          <t>SZV_B:IdotartamKezdes</t>
        </r>
      </text>
    </comment>
    <comment ref="M121" authorId="0" shapeId="0">
      <text>
        <r>
          <rPr>
            <sz val="11"/>
            <rFont val="Calibri"/>
            <family val="2"/>
            <charset val="238"/>
          </rPr>
          <t>SZV_B:IdotartamBefejezes</t>
        </r>
      </text>
    </comment>
    <comment ref="N121" authorId="0" shapeId="0">
      <text>
        <r>
          <rPr>
            <sz val="11"/>
            <rFont val="Calibri"/>
            <family val="2"/>
            <charset val="238"/>
          </rPr>
          <t>SZV_B:NettoKoltsegUtem1</t>
        </r>
      </text>
    </comment>
    <comment ref="O121" authorId="0" shapeId="0">
      <text>
        <r>
          <rPr>
            <sz val="11"/>
            <rFont val="Calibri"/>
            <family val="2"/>
            <charset val="238"/>
          </rPr>
          <t>SZV_B:NettoKoltsegUtem2</t>
        </r>
      </text>
    </comment>
    <comment ref="P121" authorId="0" shapeId="0">
      <text>
        <r>
          <rPr>
            <sz val="11"/>
            <rFont val="Calibri"/>
            <family val="2"/>
            <charset val="238"/>
          </rPr>
          <t>SZV_B:EM_Melleklet2_KTG</t>
        </r>
      </text>
    </comment>
    <comment ref="R121" authorId="0" shapeId="0">
      <text>
        <r>
          <rPr>
            <sz val="11"/>
            <rFont val="Calibri"/>
            <family val="2"/>
            <charset val="238"/>
          </rPr>
          <t>SZV_B:HDUtem1</t>
        </r>
      </text>
    </comment>
    <comment ref="S121" authorId="0" shapeId="0">
      <text>
        <r>
          <rPr>
            <sz val="11"/>
            <rFont val="Calibri"/>
            <family val="2"/>
            <charset val="238"/>
          </rPr>
          <t>SZV_B:ECSUtem1</t>
        </r>
      </text>
    </comment>
    <comment ref="T121" authorId="0" shapeId="0">
      <text>
        <r>
          <rPr>
            <sz val="11"/>
            <rFont val="Calibri"/>
            <family val="2"/>
            <charset val="238"/>
          </rPr>
          <t>SZV_B:KFHUtem1</t>
        </r>
      </text>
    </comment>
    <comment ref="U121" authorId="0" shapeId="0">
      <text>
        <r>
          <rPr>
            <sz val="11"/>
            <rFont val="Calibri"/>
            <family val="2"/>
            <charset val="238"/>
          </rPr>
          <t>SZV_B:Egyeb_SajatUtem1</t>
        </r>
      </text>
    </comment>
    <comment ref="V121" authorId="0" shapeId="0">
      <text>
        <r>
          <rPr>
            <sz val="11"/>
            <rFont val="Calibri"/>
            <family val="2"/>
            <charset val="238"/>
          </rPr>
          <t>SZV_B:DijUtem1</t>
        </r>
      </text>
    </comment>
    <comment ref="W121" authorId="0" shapeId="0">
      <text>
        <r>
          <rPr>
            <sz val="11"/>
            <rFont val="Calibri"/>
            <family val="2"/>
            <charset val="238"/>
          </rPr>
          <t>SZV_B:EM_Melleklet1_Utem1</t>
        </r>
      </text>
    </comment>
    <comment ref="X121" authorId="0" shapeId="0">
      <text>
        <r>
          <rPr>
            <sz val="11"/>
            <rFont val="Calibri"/>
            <family val="2"/>
            <charset val="238"/>
          </rPr>
          <t>SZV_B:EgyebAllamiUtem1</t>
        </r>
      </text>
    </comment>
    <comment ref="Y121" authorId="0" shapeId="0">
      <text>
        <r>
          <rPr>
            <sz val="11"/>
            <rFont val="Calibri"/>
            <family val="2"/>
            <charset val="238"/>
          </rPr>
          <t>SZV_B:OnkormanyzatiUtem1</t>
        </r>
      </text>
    </comment>
    <comment ref="Z121" authorId="0" shapeId="0">
      <text>
        <r>
          <rPr>
            <sz val="11"/>
            <rFont val="Calibri"/>
            <family val="2"/>
            <charset val="238"/>
          </rPr>
          <t>SZV_B:EUUtem1</t>
        </r>
      </text>
    </comment>
    <comment ref="AA121" authorId="0" shapeId="0">
      <text>
        <r>
          <rPr>
            <sz val="11"/>
            <rFont val="Calibri"/>
            <family val="2"/>
            <charset val="238"/>
          </rPr>
          <t>SZV_B:EgyebUtem1</t>
        </r>
      </text>
    </comment>
    <comment ref="AB121" authorId="0" shapeId="0">
      <text>
        <r>
          <rPr>
            <sz val="11"/>
            <rFont val="Calibri"/>
            <family val="2"/>
            <charset val="238"/>
          </rPr>
          <t>SZV_B:HitelKotvenyUtem1</t>
        </r>
      </text>
    </comment>
    <comment ref="AC121" authorId="0" shapeId="0">
      <text>
        <r>
          <rPr>
            <sz val="11"/>
            <rFont val="Calibri"/>
            <family val="2"/>
            <charset val="238"/>
          </rPr>
          <t>SZV_B:OsszesenUtem1</t>
        </r>
      </text>
    </comment>
    <comment ref="AF121" authorId="0" shapeId="0">
      <text>
        <r>
          <rPr>
            <sz val="11"/>
            <rFont val="Calibri"/>
            <family val="2"/>
            <charset val="238"/>
          </rPr>
          <t>SZV_B:HDUtem2</t>
        </r>
      </text>
    </comment>
    <comment ref="AG121" authorId="0" shapeId="0">
      <text>
        <r>
          <rPr>
            <sz val="11"/>
            <rFont val="Calibri"/>
            <family val="2"/>
            <charset val="238"/>
          </rPr>
          <t>SZV_B:ECSUtem2</t>
        </r>
      </text>
    </comment>
    <comment ref="AH121" authorId="0" shapeId="0">
      <text>
        <r>
          <rPr>
            <sz val="11"/>
            <rFont val="Calibri"/>
            <family val="2"/>
            <charset val="238"/>
          </rPr>
          <t>SZV_B:KFHUtem2</t>
        </r>
      </text>
    </comment>
    <comment ref="AI121" authorId="0" shapeId="0">
      <text>
        <r>
          <rPr>
            <sz val="11"/>
            <rFont val="Calibri"/>
            <family val="2"/>
            <charset val="238"/>
          </rPr>
          <t>SZV_B:Egyeb_SajatUtem2</t>
        </r>
      </text>
    </comment>
    <comment ref="AJ121" authorId="0" shapeId="0">
      <text>
        <r>
          <rPr>
            <sz val="11"/>
            <rFont val="Calibri"/>
            <family val="2"/>
            <charset val="238"/>
          </rPr>
          <t>SZV_B:DijUtem2</t>
        </r>
      </text>
    </comment>
    <comment ref="AK121" authorId="0" shapeId="0">
      <text>
        <r>
          <rPr>
            <sz val="11"/>
            <rFont val="Calibri"/>
            <family val="2"/>
            <charset val="238"/>
          </rPr>
          <t>SZV_B:EM_Melleklet1_Utem2</t>
        </r>
      </text>
    </comment>
    <comment ref="AL121" authorId="0" shapeId="0">
      <text>
        <r>
          <rPr>
            <sz val="11"/>
            <rFont val="Calibri"/>
            <family val="2"/>
            <charset val="238"/>
          </rPr>
          <t>SZV_B:EgyebAllamiUtem2</t>
        </r>
      </text>
    </comment>
    <comment ref="AM121" authorId="0" shapeId="0">
      <text>
        <r>
          <rPr>
            <sz val="11"/>
            <rFont val="Calibri"/>
            <family val="2"/>
            <charset val="238"/>
          </rPr>
          <t>SZV_B:OnkormanyzatiUtem2</t>
        </r>
      </text>
    </comment>
    <comment ref="AN121" authorId="0" shapeId="0">
      <text>
        <r>
          <rPr>
            <sz val="11"/>
            <rFont val="Calibri"/>
            <family val="2"/>
            <charset val="238"/>
          </rPr>
          <t>SZV_B:EUUtem2</t>
        </r>
      </text>
    </comment>
    <comment ref="AO121" authorId="0" shapeId="0">
      <text>
        <r>
          <rPr>
            <sz val="11"/>
            <rFont val="Calibri"/>
            <family val="2"/>
            <charset val="238"/>
          </rPr>
          <t>SZV_B:EgyebUtem2</t>
        </r>
      </text>
    </comment>
    <comment ref="AP121" authorId="0" shapeId="0">
      <text>
        <r>
          <rPr>
            <sz val="11"/>
            <rFont val="Calibri"/>
            <family val="2"/>
            <charset val="238"/>
          </rPr>
          <t>SZV_B:HitelKotvenyUtem2</t>
        </r>
      </text>
    </comment>
    <comment ref="AQ121" authorId="0" shapeId="0">
      <text>
        <r>
          <rPr>
            <sz val="11"/>
            <rFont val="Calibri"/>
            <family val="2"/>
            <charset val="238"/>
          </rPr>
          <t>SZV_B:OsszesenUtem2</t>
        </r>
      </text>
    </comment>
    <comment ref="AR121" authorId="0" shapeId="0">
      <text>
        <r>
          <rPr>
            <sz val="11"/>
            <rFont val="Calibri"/>
            <family val="2"/>
            <charset val="238"/>
          </rPr>
          <t>SZV_B:ForrashianyUtem2</t>
        </r>
      </text>
    </comment>
    <comment ref="AU121" authorId="0" shapeId="0">
      <text>
        <r>
          <rPr>
            <sz val="11"/>
            <rFont val="Calibri"/>
            <family val="2"/>
            <charset val="238"/>
          </rPr>
          <t>SZV_B:Indokolas</t>
        </r>
      </text>
    </comment>
    <comment ref="AV121" authorId="0" shapeId="0">
      <text>
        <r>
          <rPr>
            <sz val="11"/>
            <rFont val="Calibri"/>
            <family val="2"/>
            <charset val="238"/>
          </rPr>
          <t>SZV_B:Megjegyzes</t>
        </r>
      </text>
    </comment>
    <comment ref="AW121" authorId="0" shapeId="0">
      <text>
        <r>
          <rPr>
            <sz val="11"/>
            <rFont val="Calibri"/>
            <family val="2"/>
            <charset val="238"/>
          </rPr>
          <t>SZV_B:FeladatSorszam</t>
        </r>
      </text>
    </comment>
    <comment ref="AY121" authorId="0" shapeId="0">
      <text>
        <r>
          <rPr>
            <sz val="11"/>
            <rFont val="Calibri"/>
            <family val="2"/>
            <charset val="238"/>
          </rPr>
          <t>SZV_B:ISA</t>
        </r>
      </text>
    </comment>
    <comment ref="B122" authorId="0" shapeId="0">
      <text>
        <r>
          <rPr>
            <sz val="11"/>
            <rFont val="Calibri"/>
            <family val="2"/>
            <charset val="238"/>
          </rPr>
          <t>SZV_B:FontossagiSorrent</t>
        </r>
      </text>
    </comment>
    <comment ref="C122" authorId="0" shapeId="0">
      <text>
        <r>
          <rPr>
            <sz val="11"/>
            <rFont val="Calibri"/>
            <family val="2"/>
            <charset val="238"/>
          </rPr>
          <t>SZV_B:FeladatKategoria</t>
        </r>
      </text>
    </comment>
    <comment ref="D122" authorId="0" shapeId="0">
      <text>
        <r>
          <rPr>
            <sz val="11"/>
            <rFont val="Calibri"/>
            <family val="2"/>
            <charset val="238"/>
          </rPr>
          <t>SZV_B:FeladatMegnevezes</t>
        </r>
      </text>
    </comment>
    <comment ref="E122" authorId="0" shapeId="0">
      <text>
        <r>
          <rPr>
            <sz val="11"/>
            <rFont val="Calibri"/>
            <family val="2"/>
            <charset val="238"/>
          </rPr>
          <t>SZV_B:ElviEngedelySzam</t>
        </r>
      </text>
    </comment>
    <comment ref="F122" authorId="0" shapeId="0">
      <text>
        <r>
          <rPr>
            <sz val="11"/>
            <rFont val="Calibri"/>
            <family val="2"/>
            <charset val="238"/>
          </rPr>
          <t>SZV_B:VKR_Kod</t>
        </r>
      </text>
    </comment>
    <comment ref="G122" authorId="0" shapeId="0">
      <text>
        <r>
          <rPr>
            <sz val="11"/>
            <rFont val="Calibri"/>
            <family val="2"/>
            <charset val="238"/>
          </rPr>
          <t>SZV_B:VKR_Nev</t>
        </r>
      </text>
    </comment>
    <comment ref="H122" authorId="0" shapeId="0">
      <text>
        <r>
          <rPr>
            <sz val="11"/>
            <rFont val="Calibri"/>
            <family val="2"/>
            <charset val="238"/>
          </rPr>
          <t>SZV_B:FeladatAzonosito</t>
        </r>
      </text>
    </comment>
    <comment ref="I122" authorId="0" shapeId="0">
      <text>
        <r>
          <rPr>
            <sz val="11"/>
            <rFont val="Calibri"/>
            <family val="2"/>
            <charset val="238"/>
          </rPr>
          <t>SZV_B:EllatasiTerulet</t>
        </r>
      </text>
    </comment>
    <comment ref="J122" authorId="0" shapeId="0">
      <text>
        <r>
          <rPr>
            <sz val="11"/>
            <rFont val="Calibri"/>
            <family val="2"/>
            <charset val="238"/>
          </rPr>
          <t>SZV_B:EllatasertFelelos</t>
        </r>
      </text>
    </comment>
    <comment ref="K122" authorId="0" shapeId="0">
      <text>
        <r>
          <rPr>
            <sz val="11"/>
            <rFont val="Calibri"/>
            <family val="2"/>
            <charset val="238"/>
          </rPr>
          <t>SZV_B:TervezettNettoKoltseg</t>
        </r>
      </text>
    </comment>
    <comment ref="L122" authorId="0" shapeId="0">
      <text>
        <r>
          <rPr>
            <sz val="11"/>
            <rFont val="Calibri"/>
            <family val="2"/>
            <charset val="238"/>
          </rPr>
          <t>SZV_B:IdotartamKezdes</t>
        </r>
      </text>
    </comment>
    <comment ref="M122" authorId="0" shapeId="0">
      <text>
        <r>
          <rPr>
            <sz val="11"/>
            <rFont val="Calibri"/>
            <family val="2"/>
            <charset val="238"/>
          </rPr>
          <t>SZV_B:IdotartamBefejezes</t>
        </r>
      </text>
    </comment>
    <comment ref="N122" authorId="0" shapeId="0">
      <text>
        <r>
          <rPr>
            <sz val="11"/>
            <rFont val="Calibri"/>
            <family val="2"/>
            <charset val="238"/>
          </rPr>
          <t>SZV_B:NettoKoltsegUtem1</t>
        </r>
      </text>
    </comment>
    <comment ref="O122" authorId="0" shapeId="0">
      <text>
        <r>
          <rPr>
            <sz val="11"/>
            <rFont val="Calibri"/>
            <family val="2"/>
            <charset val="238"/>
          </rPr>
          <t>SZV_B:NettoKoltsegUtem2</t>
        </r>
      </text>
    </comment>
    <comment ref="P122" authorId="0" shapeId="0">
      <text>
        <r>
          <rPr>
            <sz val="11"/>
            <rFont val="Calibri"/>
            <family val="2"/>
            <charset val="238"/>
          </rPr>
          <t>SZV_B:EM_Melleklet2_KTG</t>
        </r>
      </text>
    </comment>
    <comment ref="R122" authorId="0" shapeId="0">
      <text>
        <r>
          <rPr>
            <sz val="11"/>
            <rFont val="Calibri"/>
            <family val="2"/>
            <charset val="238"/>
          </rPr>
          <t>SZV_B:HDUtem1</t>
        </r>
      </text>
    </comment>
    <comment ref="S122" authorId="0" shapeId="0">
      <text>
        <r>
          <rPr>
            <sz val="11"/>
            <rFont val="Calibri"/>
            <family val="2"/>
            <charset val="238"/>
          </rPr>
          <t>SZV_B:ECSUtem1</t>
        </r>
      </text>
    </comment>
    <comment ref="T122" authorId="0" shapeId="0">
      <text>
        <r>
          <rPr>
            <sz val="11"/>
            <rFont val="Calibri"/>
            <family val="2"/>
            <charset val="238"/>
          </rPr>
          <t>SZV_B:KFHUtem1</t>
        </r>
      </text>
    </comment>
    <comment ref="U122" authorId="0" shapeId="0">
      <text>
        <r>
          <rPr>
            <sz val="11"/>
            <rFont val="Calibri"/>
            <family val="2"/>
            <charset val="238"/>
          </rPr>
          <t>SZV_B:Egyeb_SajatUtem1</t>
        </r>
      </text>
    </comment>
    <comment ref="V122" authorId="0" shapeId="0">
      <text>
        <r>
          <rPr>
            <sz val="11"/>
            <rFont val="Calibri"/>
            <family val="2"/>
            <charset val="238"/>
          </rPr>
          <t>SZV_B:DijUtem1</t>
        </r>
      </text>
    </comment>
    <comment ref="W122" authorId="0" shapeId="0">
      <text>
        <r>
          <rPr>
            <sz val="11"/>
            <rFont val="Calibri"/>
            <family val="2"/>
            <charset val="238"/>
          </rPr>
          <t>SZV_B:EM_Melleklet1_Utem1</t>
        </r>
      </text>
    </comment>
    <comment ref="X122" authorId="0" shapeId="0">
      <text>
        <r>
          <rPr>
            <sz val="11"/>
            <rFont val="Calibri"/>
            <family val="2"/>
            <charset val="238"/>
          </rPr>
          <t>SZV_B:EgyebAllamiUtem1</t>
        </r>
      </text>
    </comment>
    <comment ref="Y122" authorId="0" shapeId="0">
      <text>
        <r>
          <rPr>
            <sz val="11"/>
            <rFont val="Calibri"/>
            <family val="2"/>
            <charset val="238"/>
          </rPr>
          <t>SZV_B:OnkormanyzatiUtem1</t>
        </r>
      </text>
    </comment>
    <comment ref="Z122" authorId="0" shapeId="0">
      <text>
        <r>
          <rPr>
            <sz val="11"/>
            <rFont val="Calibri"/>
            <family val="2"/>
            <charset val="238"/>
          </rPr>
          <t>SZV_B:EUUtem1</t>
        </r>
      </text>
    </comment>
    <comment ref="AA122" authorId="0" shapeId="0">
      <text>
        <r>
          <rPr>
            <sz val="11"/>
            <rFont val="Calibri"/>
            <family val="2"/>
            <charset val="238"/>
          </rPr>
          <t>SZV_B:EgyebUtem1</t>
        </r>
      </text>
    </comment>
    <comment ref="AB122" authorId="0" shapeId="0">
      <text>
        <r>
          <rPr>
            <sz val="11"/>
            <rFont val="Calibri"/>
            <family val="2"/>
            <charset val="238"/>
          </rPr>
          <t>SZV_B:HitelKotvenyUtem1</t>
        </r>
      </text>
    </comment>
    <comment ref="AC122" authorId="0" shapeId="0">
      <text>
        <r>
          <rPr>
            <sz val="11"/>
            <rFont val="Calibri"/>
            <family val="2"/>
            <charset val="238"/>
          </rPr>
          <t>SZV_B:OsszesenUtem1</t>
        </r>
      </text>
    </comment>
    <comment ref="AF122" authorId="0" shapeId="0">
      <text>
        <r>
          <rPr>
            <sz val="11"/>
            <rFont val="Calibri"/>
            <family val="2"/>
            <charset val="238"/>
          </rPr>
          <t>SZV_B:HDUtem2</t>
        </r>
      </text>
    </comment>
    <comment ref="AG122" authorId="0" shapeId="0">
      <text>
        <r>
          <rPr>
            <sz val="11"/>
            <rFont val="Calibri"/>
            <family val="2"/>
            <charset val="238"/>
          </rPr>
          <t>SZV_B:ECSUtem2</t>
        </r>
      </text>
    </comment>
    <comment ref="AH122" authorId="0" shapeId="0">
      <text>
        <r>
          <rPr>
            <sz val="11"/>
            <rFont val="Calibri"/>
            <family val="2"/>
            <charset val="238"/>
          </rPr>
          <t>SZV_B:KFHUtem2</t>
        </r>
      </text>
    </comment>
    <comment ref="AI122" authorId="0" shapeId="0">
      <text>
        <r>
          <rPr>
            <sz val="11"/>
            <rFont val="Calibri"/>
            <family val="2"/>
            <charset val="238"/>
          </rPr>
          <t>SZV_B:Egyeb_SajatUtem2</t>
        </r>
      </text>
    </comment>
    <comment ref="AJ122" authorId="0" shapeId="0">
      <text>
        <r>
          <rPr>
            <sz val="11"/>
            <rFont val="Calibri"/>
            <family val="2"/>
            <charset val="238"/>
          </rPr>
          <t>SZV_B:DijUtem2</t>
        </r>
      </text>
    </comment>
    <comment ref="AK122" authorId="0" shapeId="0">
      <text>
        <r>
          <rPr>
            <sz val="11"/>
            <rFont val="Calibri"/>
            <family val="2"/>
            <charset val="238"/>
          </rPr>
          <t>SZV_B:EM_Melleklet1_Utem2</t>
        </r>
      </text>
    </comment>
    <comment ref="AL122" authorId="0" shapeId="0">
      <text>
        <r>
          <rPr>
            <sz val="11"/>
            <rFont val="Calibri"/>
            <family val="2"/>
            <charset val="238"/>
          </rPr>
          <t>SZV_B:EgyebAllamiUtem2</t>
        </r>
      </text>
    </comment>
    <comment ref="AM122" authorId="0" shapeId="0">
      <text>
        <r>
          <rPr>
            <sz val="11"/>
            <rFont val="Calibri"/>
            <family val="2"/>
            <charset val="238"/>
          </rPr>
          <t>SZV_B:OnkormanyzatiUtem2</t>
        </r>
      </text>
    </comment>
    <comment ref="AN122" authorId="0" shapeId="0">
      <text>
        <r>
          <rPr>
            <sz val="11"/>
            <rFont val="Calibri"/>
            <family val="2"/>
            <charset val="238"/>
          </rPr>
          <t>SZV_B:EUUtem2</t>
        </r>
      </text>
    </comment>
    <comment ref="AO122" authorId="0" shapeId="0">
      <text>
        <r>
          <rPr>
            <sz val="11"/>
            <rFont val="Calibri"/>
            <family val="2"/>
            <charset val="238"/>
          </rPr>
          <t>SZV_B:EgyebUtem2</t>
        </r>
      </text>
    </comment>
    <comment ref="AP122" authorId="0" shapeId="0">
      <text>
        <r>
          <rPr>
            <sz val="11"/>
            <rFont val="Calibri"/>
            <family val="2"/>
            <charset val="238"/>
          </rPr>
          <t>SZV_B:HitelKotvenyUtem2</t>
        </r>
      </text>
    </comment>
    <comment ref="AQ122" authorId="0" shapeId="0">
      <text>
        <r>
          <rPr>
            <sz val="11"/>
            <rFont val="Calibri"/>
            <family val="2"/>
            <charset val="238"/>
          </rPr>
          <t>SZV_B:OsszesenUtem2</t>
        </r>
      </text>
    </comment>
    <comment ref="AR122" authorId="0" shapeId="0">
      <text>
        <r>
          <rPr>
            <sz val="11"/>
            <rFont val="Calibri"/>
            <family val="2"/>
            <charset val="238"/>
          </rPr>
          <t>SZV_B:ForrashianyUtem2</t>
        </r>
      </text>
    </comment>
    <comment ref="AU122" authorId="0" shapeId="0">
      <text>
        <r>
          <rPr>
            <sz val="11"/>
            <rFont val="Calibri"/>
            <family val="2"/>
            <charset val="238"/>
          </rPr>
          <t>SZV_B:Indokolas</t>
        </r>
      </text>
    </comment>
    <comment ref="AV122" authorId="0" shapeId="0">
      <text>
        <r>
          <rPr>
            <sz val="11"/>
            <rFont val="Calibri"/>
            <family val="2"/>
            <charset val="238"/>
          </rPr>
          <t>SZV_B:Megjegyzes</t>
        </r>
      </text>
    </comment>
    <comment ref="AW122" authorId="0" shapeId="0">
      <text>
        <r>
          <rPr>
            <sz val="11"/>
            <rFont val="Calibri"/>
            <family val="2"/>
            <charset val="238"/>
          </rPr>
          <t>SZV_B:FeladatSorszam</t>
        </r>
      </text>
    </comment>
    <comment ref="AY122" authorId="0" shapeId="0">
      <text>
        <r>
          <rPr>
            <sz val="11"/>
            <rFont val="Calibri"/>
            <family val="2"/>
            <charset val="238"/>
          </rPr>
          <t>SZV_B:ISA</t>
        </r>
      </text>
    </comment>
    <comment ref="B124" authorId="0" shapeId="0">
      <text>
        <r>
          <rPr>
            <sz val="11"/>
            <rFont val="Calibri"/>
            <family val="2"/>
            <charset val="238"/>
          </rPr>
          <t>SZV_B:FontossagiSorrent</t>
        </r>
      </text>
    </comment>
    <comment ref="C124" authorId="0" shapeId="0">
      <text>
        <r>
          <rPr>
            <sz val="11"/>
            <rFont val="Calibri"/>
            <family val="2"/>
            <charset val="238"/>
          </rPr>
          <t>SZV_B:FeladatKategoria</t>
        </r>
      </text>
    </comment>
    <comment ref="D124" authorId="0" shapeId="0">
      <text>
        <r>
          <rPr>
            <sz val="11"/>
            <rFont val="Calibri"/>
            <family val="2"/>
            <charset val="238"/>
          </rPr>
          <t>SZV_B:FeladatMegnevezes</t>
        </r>
      </text>
    </comment>
    <comment ref="E124" authorId="0" shapeId="0">
      <text>
        <r>
          <rPr>
            <sz val="11"/>
            <rFont val="Calibri"/>
            <family val="2"/>
            <charset val="238"/>
          </rPr>
          <t>SZV_B:ElviEngedelySzam</t>
        </r>
      </text>
    </comment>
    <comment ref="F124" authorId="0" shapeId="0">
      <text>
        <r>
          <rPr>
            <sz val="11"/>
            <rFont val="Calibri"/>
            <family val="2"/>
            <charset val="238"/>
          </rPr>
          <t>SZV_B:VKR_Kod</t>
        </r>
      </text>
    </comment>
    <comment ref="G124" authorId="0" shapeId="0">
      <text>
        <r>
          <rPr>
            <sz val="11"/>
            <rFont val="Calibri"/>
            <family val="2"/>
            <charset val="238"/>
          </rPr>
          <t>SZV_B:VKR_Nev</t>
        </r>
      </text>
    </comment>
    <comment ref="H124" authorId="0" shapeId="0">
      <text>
        <r>
          <rPr>
            <sz val="11"/>
            <rFont val="Calibri"/>
            <family val="2"/>
            <charset val="238"/>
          </rPr>
          <t>SZV_B:FeladatAzonosito</t>
        </r>
      </text>
    </comment>
    <comment ref="I124" authorId="0" shapeId="0">
      <text>
        <r>
          <rPr>
            <sz val="11"/>
            <rFont val="Calibri"/>
            <family val="2"/>
            <charset val="238"/>
          </rPr>
          <t>SZV_B:EllatasiTerulet</t>
        </r>
      </text>
    </comment>
    <comment ref="J124" authorId="0" shapeId="0">
      <text>
        <r>
          <rPr>
            <sz val="11"/>
            <rFont val="Calibri"/>
            <family val="2"/>
            <charset val="238"/>
          </rPr>
          <t>SZV_B:EllatasertFelelos</t>
        </r>
      </text>
    </comment>
    <comment ref="K124" authorId="0" shapeId="0">
      <text>
        <r>
          <rPr>
            <sz val="11"/>
            <rFont val="Calibri"/>
            <family val="2"/>
            <charset val="238"/>
          </rPr>
          <t>SZV_B:TervezettNettoKoltseg</t>
        </r>
      </text>
    </comment>
    <comment ref="L124" authorId="0" shapeId="0">
      <text>
        <r>
          <rPr>
            <sz val="11"/>
            <rFont val="Calibri"/>
            <family val="2"/>
            <charset val="238"/>
          </rPr>
          <t>SZV_B:IdotartamKezdes</t>
        </r>
      </text>
    </comment>
    <comment ref="M124" authorId="0" shapeId="0">
      <text>
        <r>
          <rPr>
            <sz val="11"/>
            <rFont val="Calibri"/>
            <family val="2"/>
            <charset val="238"/>
          </rPr>
          <t>SZV_B:IdotartamBefejezes</t>
        </r>
      </text>
    </comment>
    <comment ref="N124" authorId="0" shapeId="0">
      <text>
        <r>
          <rPr>
            <sz val="11"/>
            <rFont val="Calibri"/>
            <family val="2"/>
            <charset val="238"/>
          </rPr>
          <t>SZV_B:NettoKoltsegUtem1</t>
        </r>
      </text>
    </comment>
    <comment ref="O124" authorId="0" shapeId="0">
      <text>
        <r>
          <rPr>
            <sz val="11"/>
            <rFont val="Calibri"/>
            <family val="2"/>
            <charset val="238"/>
          </rPr>
          <t>SZV_B:NettoKoltsegUtem2</t>
        </r>
      </text>
    </comment>
    <comment ref="P124" authorId="0" shapeId="0">
      <text>
        <r>
          <rPr>
            <sz val="11"/>
            <rFont val="Calibri"/>
            <family val="2"/>
            <charset val="238"/>
          </rPr>
          <t>SZV_B:EM_Melleklet2_KTG</t>
        </r>
      </text>
    </comment>
    <comment ref="R124" authorId="0" shapeId="0">
      <text>
        <r>
          <rPr>
            <sz val="11"/>
            <rFont val="Calibri"/>
            <family val="2"/>
            <charset val="238"/>
          </rPr>
          <t>SZV_B:HDUtem1</t>
        </r>
      </text>
    </comment>
    <comment ref="S124" authorId="0" shapeId="0">
      <text>
        <r>
          <rPr>
            <sz val="11"/>
            <rFont val="Calibri"/>
            <family val="2"/>
            <charset val="238"/>
          </rPr>
          <t>SZV_B:ECSUtem1</t>
        </r>
      </text>
    </comment>
    <comment ref="T124" authorId="0" shapeId="0">
      <text>
        <r>
          <rPr>
            <sz val="11"/>
            <rFont val="Calibri"/>
            <family val="2"/>
            <charset val="238"/>
          </rPr>
          <t>SZV_B:KFHUtem1</t>
        </r>
      </text>
    </comment>
    <comment ref="U124" authorId="0" shapeId="0">
      <text>
        <r>
          <rPr>
            <sz val="11"/>
            <rFont val="Calibri"/>
            <family val="2"/>
            <charset val="238"/>
          </rPr>
          <t>SZV_B:Egyeb_SajatUtem1</t>
        </r>
      </text>
    </comment>
    <comment ref="V124" authorId="0" shapeId="0">
      <text>
        <r>
          <rPr>
            <sz val="11"/>
            <rFont val="Calibri"/>
            <family val="2"/>
            <charset val="238"/>
          </rPr>
          <t>SZV_B:DijUtem1</t>
        </r>
      </text>
    </comment>
    <comment ref="W124" authorId="0" shapeId="0">
      <text>
        <r>
          <rPr>
            <sz val="11"/>
            <rFont val="Calibri"/>
            <family val="2"/>
            <charset val="238"/>
          </rPr>
          <t>SZV_B:EM_Melleklet1_Utem1</t>
        </r>
      </text>
    </comment>
    <comment ref="X124" authorId="0" shapeId="0">
      <text>
        <r>
          <rPr>
            <sz val="11"/>
            <rFont val="Calibri"/>
            <family val="2"/>
            <charset val="238"/>
          </rPr>
          <t>SZV_B:EgyebAllamiUtem1</t>
        </r>
      </text>
    </comment>
    <comment ref="Y124" authorId="0" shapeId="0">
      <text>
        <r>
          <rPr>
            <sz val="11"/>
            <rFont val="Calibri"/>
            <family val="2"/>
            <charset val="238"/>
          </rPr>
          <t>SZV_B:OnkormanyzatiUtem1</t>
        </r>
      </text>
    </comment>
    <comment ref="Z124" authorId="0" shapeId="0">
      <text>
        <r>
          <rPr>
            <sz val="11"/>
            <rFont val="Calibri"/>
            <family val="2"/>
            <charset val="238"/>
          </rPr>
          <t>SZV_B:EUUtem1</t>
        </r>
      </text>
    </comment>
    <comment ref="AA124" authorId="0" shapeId="0">
      <text>
        <r>
          <rPr>
            <sz val="11"/>
            <rFont val="Calibri"/>
            <family val="2"/>
            <charset val="238"/>
          </rPr>
          <t>SZV_B:EgyebUtem1</t>
        </r>
      </text>
    </comment>
    <comment ref="AB124" authorId="0" shapeId="0">
      <text>
        <r>
          <rPr>
            <sz val="11"/>
            <rFont val="Calibri"/>
            <family val="2"/>
            <charset val="238"/>
          </rPr>
          <t>SZV_B:HitelKotvenyUtem1</t>
        </r>
      </text>
    </comment>
    <comment ref="AC124" authorId="0" shapeId="0">
      <text>
        <r>
          <rPr>
            <sz val="11"/>
            <rFont val="Calibri"/>
            <family val="2"/>
            <charset val="238"/>
          </rPr>
          <t>SZV_B:OsszesenUtem1</t>
        </r>
      </text>
    </comment>
    <comment ref="AF124" authorId="0" shapeId="0">
      <text>
        <r>
          <rPr>
            <sz val="11"/>
            <rFont val="Calibri"/>
            <family val="2"/>
            <charset val="238"/>
          </rPr>
          <t>SZV_B:HDUtem2</t>
        </r>
      </text>
    </comment>
    <comment ref="AG124" authorId="0" shapeId="0">
      <text>
        <r>
          <rPr>
            <sz val="11"/>
            <rFont val="Calibri"/>
            <family val="2"/>
            <charset val="238"/>
          </rPr>
          <t>SZV_B:ECSUtem2</t>
        </r>
      </text>
    </comment>
    <comment ref="AH124" authorId="0" shapeId="0">
      <text>
        <r>
          <rPr>
            <sz val="11"/>
            <rFont val="Calibri"/>
            <family val="2"/>
            <charset val="238"/>
          </rPr>
          <t>SZV_B:KFHUtem2</t>
        </r>
      </text>
    </comment>
    <comment ref="AI124" authorId="0" shapeId="0">
      <text>
        <r>
          <rPr>
            <sz val="11"/>
            <rFont val="Calibri"/>
            <family val="2"/>
            <charset val="238"/>
          </rPr>
          <t>SZV_B:Egyeb_SajatUtem2</t>
        </r>
      </text>
    </comment>
    <comment ref="AJ124" authorId="0" shapeId="0">
      <text>
        <r>
          <rPr>
            <sz val="11"/>
            <rFont val="Calibri"/>
            <family val="2"/>
            <charset val="238"/>
          </rPr>
          <t>SZV_B:DijUtem2</t>
        </r>
      </text>
    </comment>
    <comment ref="AK124" authorId="0" shapeId="0">
      <text>
        <r>
          <rPr>
            <sz val="11"/>
            <rFont val="Calibri"/>
            <family val="2"/>
            <charset val="238"/>
          </rPr>
          <t>SZV_B:EM_Melleklet1_Utem2</t>
        </r>
      </text>
    </comment>
    <comment ref="AL124" authorId="0" shapeId="0">
      <text>
        <r>
          <rPr>
            <sz val="11"/>
            <rFont val="Calibri"/>
            <family val="2"/>
            <charset val="238"/>
          </rPr>
          <t>SZV_B:EgyebAllamiUtem2</t>
        </r>
      </text>
    </comment>
    <comment ref="AM124" authorId="0" shapeId="0">
      <text>
        <r>
          <rPr>
            <sz val="11"/>
            <rFont val="Calibri"/>
            <family val="2"/>
            <charset val="238"/>
          </rPr>
          <t>SZV_B:OnkormanyzatiUtem2</t>
        </r>
      </text>
    </comment>
    <comment ref="AN124" authorId="0" shapeId="0">
      <text>
        <r>
          <rPr>
            <sz val="11"/>
            <rFont val="Calibri"/>
            <family val="2"/>
            <charset val="238"/>
          </rPr>
          <t>SZV_B:EUUtem2</t>
        </r>
      </text>
    </comment>
    <comment ref="AO124" authorId="0" shapeId="0">
      <text>
        <r>
          <rPr>
            <sz val="11"/>
            <rFont val="Calibri"/>
            <family val="2"/>
            <charset val="238"/>
          </rPr>
          <t>SZV_B:EgyebUtem2</t>
        </r>
      </text>
    </comment>
    <comment ref="AP124" authorId="0" shapeId="0">
      <text>
        <r>
          <rPr>
            <sz val="11"/>
            <rFont val="Calibri"/>
            <family val="2"/>
            <charset val="238"/>
          </rPr>
          <t>SZV_B:HitelKotvenyUtem2</t>
        </r>
      </text>
    </comment>
    <comment ref="AQ124" authorId="0" shapeId="0">
      <text>
        <r>
          <rPr>
            <sz val="11"/>
            <rFont val="Calibri"/>
            <family val="2"/>
            <charset val="238"/>
          </rPr>
          <t>SZV_B:OsszesenUtem2</t>
        </r>
      </text>
    </comment>
    <comment ref="AR124" authorId="0" shapeId="0">
      <text>
        <r>
          <rPr>
            <sz val="11"/>
            <rFont val="Calibri"/>
            <family val="2"/>
            <charset val="238"/>
          </rPr>
          <t>SZV_B:ForrashianyUtem2</t>
        </r>
      </text>
    </comment>
    <comment ref="AU124" authorId="0" shapeId="0">
      <text>
        <r>
          <rPr>
            <sz val="11"/>
            <rFont val="Calibri"/>
            <family val="2"/>
            <charset val="238"/>
          </rPr>
          <t>SZV_B:Indokolas</t>
        </r>
      </text>
    </comment>
    <comment ref="AV124" authorId="0" shapeId="0">
      <text>
        <r>
          <rPr>
            <sz val="11"/>
            <rFont val="Calibri"/>
            <family val="2"/>
            <charset val="238"/>
          </rPr>
          <t>SZV_B:Megjegyzes</t>
        </r>
      </text>
    </comment>
    <comment ref="AW124" authorId="0" shapeId="0">
      <text>
        <r>
          <rPr>
            <sz val="11"/>
            <rFont val="Calibri"/>
            <family val="2"/>
            <charset val="238"/>
          </rPr>
          <t>SZV_B:FeladatSorszam</t>
        </r>
      </text>
    </comment>
    <comment ref="AY124" authorId="0" shapeId="0">
      <text>
        <r>
          <rPr>
            <sz val="11"/>
            <rFont val="Calibri"/>
            <family val="2"/>
            <charset val="238"/>
          </rPr>
          <t>SZV_B:ISA</t>
        </r>
      </text>
    </comment>
    <comment ref="B125" authorId="0" shapeId="0">
      <text>
        <r>
          <rPr>
            <sz val="11"/>
            <rFont val="Calibri"/>
            <family val="2"/>
            <charset val="238"/>
          </rPr>
          <t>SZV_B:FontossagiSorrent</t>
        </r>
      </text>
    </comment>
    <comment ref="C125" authorId="0" shapeId="0">
      <text>
        <r>
          <rPr>
            <sz val="11"/>
            <rFont val="Calibri"/>
            <family val="2"/>
            <charset val="238"/>
          </rPr>
          <t>SZV_B:FeladatKategoria</t>
        </r>
      </text>
    </comment>
    <comment ref="D125" authorId="0" shapeId="0">
      <text>
        <r>
          <rPr>
            <sz val="11"/>
            <rFont val="Calibri"/>
            <family val="2"/>
            <charset val="238"/>
          </rPr>
          <t>SZV_B:FeladatMegnevezes</t>
        </r>
      </text>
    </comment>
    <comment ref="E125" authorId="0" shapeId="0">
      <text>
        <r>
          <rPr>
            <sz val="11"/>
            <rFont val="Calibri"/>
            <family val="2"/>
            <charset val="238"/>
          </rPr>
          <t>SZV_B:ElviEngedelySzam</t>
        </r>
      </text>
    </comment>
    <comment ref="F125" authorId="0" shapeId="0">
      <text>
        <r>
          <rPr>
            <sz val="11"/>
            <rFont val="Calibri"/>
            <family val="2"/>
            <charset val="238"/>
          </rPr>
          <t>SZV_B:VKR_Kod</t>
        </r>
      </text>
    </comment>
    <comment ref="G125" authorId="0" shapeId="0">
      <text>
        <r>
          <rPr>
            <sz val="11"/>
            <rFont val="Calibri"/>
            <family val="2"/>
            <charset val="238"/>
          </rPr>
          <t>SZV_B:VKR_Nev</t>
        </r>
      </text>
    </comment>
    <comment ref="H125" authorId="0" shapeId="0">
      <text>
        <r>
          <rPr>
            <sz val="11"/>
            <rFont val="Calibri"/>
            <family val="2"/>
            <charset val="238"/>
          </rPr>
          <t>SZV_B:FeladatAzonosito</t>
        </r>
      </text>
    </comment>
    <comment ref="I125" authorId="0" shapeId="0">
      <text>
        <r>
          <rPr>
            <sz val="11"/>
            <rFont val="Calibri"/>
            <family val="2"/>
            <charset val="238"/>
          </rPr>
          <t>SZV_B:EllatasiTerulet</t>
        </r>
      </text>
    </comment>
    <comment ref="J125" authorId="0" shapeId="0">
      <text>
        <r>
          <rPr>
            <sz val="11"/>
            <rFont val="Calibri"/>
            <family val="2"/>
            <charset val="238"/>
          </rPr>
          <t>SZV_B:EllatasertFelelos</t>
        </r>
      </text>
    </comment>
    <comment ref="K125" authorId="0" shapeId="0">
      <text>
        <r>
          <rPr>
            <sz val="11"/>
            <rFont val="Calibri"/>
            <family val="2"/>
            <charset val="238"/>
          </rPr>
          <t>SZV_B:TervezettNettoKoltseg</t>
        </r>
      </text>
    </comment>
    <comment ref="L125" authorId="0" shapeId="0">
      <text>
        <r>
          <rPr>
            <sz val="11"/>
            <rFont val="Calibri"/>
            <family val="2"/>
            <charset val="238"/>
          </rPr>
          <t>SZV_B:IdotartamKezdes</t>
        </r>
      </text>
    </comment>
    <comment ref="M125" authorId="0" shapeId="0">
      <text>
        <r>
          <rPr>
            <sz val="11"/>
            <rFont val="Calibri"/>
            <family val="2"/>
            <charset val="238"/>
          </rPr>
          <t>SZV_B:IdotartamBefejezes</t>
        </r>
      </text>
    </comment>
    <comment ref="N125" authorId="0" shapeId="0">
      <text>
        <r>
          <rPr>
            <sz val="11"/>
            <rFont val="Calibri"/>
            <family val="2"/>
            <charset val="238"/>
          </rPr>
          <t>SZV_B:NettoKoltsegUtem1</t>
        </r>
      </text>
    </comment>
    <comment ref="O125" authorId="0" shapeId="0">
      <text>
        <r>
          <rPr>
            <sz val="11"/>
            <rFont val="Calibri"/>
            <family val="2"/>
            <charset val="238"/>
          </rPr>
          <t>SZV_B:NettoKoltsegUtem2</t>
        </r>
      </text>
    </comment>
    <comment ref="P125" authorId="0" shapeId="0">
      <text>
        <r>
          <rPr>
            <sz val="11"/>
            <rFont val="Calibri"/>
            <family val="2"/>
            <charset val="238"/>
          </rPr>
          <t>SZV_B:EM_Melleklet2_KTG</t>
        </r>
      </text>
    </comment>
    <comment ref="R125" authorId="0" shapeId="0">
      <text>
        <r>
          <rPr>
            <sz val="11"/>
            <rFont val="Calibri"/>
            <family val="2"/>
            <charset val="238"/>
          </rPr>
          <t>SZV_B:HDUtem1</t>
        </r>
      </text>
    </comment>
    <comment ref="S125" authorId="0" shapeId="0">
      <text>
        <r>
          <rPr>
            <sz val="11"/>
            <rFont val="Calibri"/>
            <family val="2"/>
            <charset val="238"/>
          </rPr>
          <t>SZV_B:ECSUtem1</t>
        </r>
      </text>
    </comment>
    <comment ref="T125" authorId="0" shapeId="0">
      <text>
        <r>
          <rPr>
            <sz val="11"/>
            <rFont val="Calibri"/>
            <family val="2"/>
            <charset val="238"/>
          </rPr>
          <t>SZV_B:KFHUtem1</t>
        </r>
      </text>
    </comment>
    <comment ref="U125" authorId="0" shapeId="0">
      <text>
        <r>
          <rPr>
            <sz val="11"/>
            <rFont val="Calibri"/>
            <family val="2"/>
            <charset val="238"/>
          </rPr>
          <t>SZV_B:Egyeb_SajatUtem1</t>
        </r>
      </text>
    </comment>
    <comment ref="V125" authorId="0" shapeId="0">
      <text>
        <r>
          <rPr>
            <sz val="11"/>
            <rFont val="Calibri"/>
            <family val="2"/>
            <charset val="238"/>
          </rPr>
          <t>SZV_B:DijUtem1</t>
        </r>
      </text>
    </comment>
    <comment ref="W125" authorId="0" shapeId="0">
      <text>
        <r>
          <rPr>
            <sz val="11"/>
            <rFont val="Calibri"/>
            <family val="2"/>
            <charset val="238"/>
          </rPr>
          <t>SZV_B:EM_Melleklet1_Utem1</t>
        </r>
      </text>
    </comment>
    <comment ref="X125" authorId="0" shapeId="0">
      <text>
        <r>
          <rPr>
            <sz val="11"/>
            <rFont val="Calibri"/>
            <family val="2"/>
            <charset val="238"/>
          </rPr>
          <t>SZV_B:EgyebAllamiUtem1</t>
        </r>
      </text>
    </comment>
    <comment ref="Y125" authorId="0" shapeId="0">
      <text>
        <r>
          <rPr>
            <sz val="11"/>
            <rFont val="Calibri"/>
            <family val="2"/>
            <charset val="238"/>
          </rPr>
          <t>SZV_B:OnkormanyzatiUtem1</t>
        </r>
      </text>
    </comment>
    <comment ref="Z125" authorId="0" shapeId="0">
      <text>
        <r>
          <rPr>
            <sz val="11"/>
            <rFont val="Calibri"/>
            <family val="2"/>
            <charset val="238"/>
          </rPr>
          <t>SZV_B:EUUtem1</t>
        </r>
      </text>
    </comment>
    <comment ref="AA125" authorId="0" shapeId="0">
      <text>
        <r>
          <rPr>
            <sz val="11"/>
            <rFont val="Calibri"/>
            <family val="2"/>
            <charset val="238"/>
          </rPr>
          <t>SZV_B:EgyebUtem1</t>
        </r>
      </text>
    </comment>
    <comment ref="AB125" authorId="0" shapeId="0">
      <text>
        <r>
          <rPr>
            <sz val="11"/>
            <rFont val="Calibri"/>
            <family val="2"/>
            <charset val="238"/>
          </rPr>
          <t>SZV_B:HitelKotvenyUtem1</t>
        </r>
      </text>
    </comment>
    <comment ref="AC125" authorId="0" shapeId="0">
      <text>
        <r>
          <rPr>
            <sz val="11"/>
            <rFont val="Calibri"/>
            <family val="2"/>
            <charset val="238"/>
          </rPr>
          <t>SZV_B:OsszesenUtem1</t>
        </r>
      </text>
    </comment>
    <comment ref="AF125" authorId="0" shapeId="0">
      <text>
        <r>
          <rPr>
            <sz val="11"/>
            <rFont val="Calibri"/>
            <family val="2"/>
            <charset val="238"/>
          </rPr>
          <t>SZV_B:HDUtem2</t>
        </r>
      </text>
    </comment>
    <comment ref="AG125" authorId="0" shapeId="0">
      <text>
        <r>
          <rPr>
            <sz val="11"/>
            <rFont val="Calibri"/>
            <family val="2"/>
            <charset val="238"/>
          </rPr>
          <t>SZV_B:ECSUtem2</t>
        </r>
      </text>
    </comment>
    <comment ref="AH125" authorId="0" shapeId="0">
      <text>
        <r>
          <rPr>
            <sz val="11"/>
            <rFont val="Calibri"/>
            <family val="2"/>
            <charset val="238"/>
          </rPr>
          <t>SZV_B:KFHUtem2</t>
        </r>
      </text>
    </comment>
    <comment ref="AI125" authorId="0" shapeId="0">
      <text>
        <r>
          <rPr>
            <sz val="11"/>
            <rFont val="Calibri"/>
            <family val="2"/>
            <charset val="238"/>
          </rPr>
          <t>SZV_B:Egyeb_SajatUtem2</t>
        </r>
      </text>
    </comment>
    <comment ref="AJ125" authorId="0" shapeId="0">
      <text>
        <r>
          <rPr>
            <sz val="11"/>
            <rFont val="Calibri"/>
            <family val="2"/>
            <charset val="238"/>
          </rPr>
          <t>SZV_B:DijUtem2</t>
        </r>
      </text>
    </comment>
    <comment ref="AK125" authorId="0" shapeId="0">
      <text>
        <r>
          <rPr>
            <sz val="11"/>
            <rFont val="Calibri"/>
            <family val="2"/>
            <charset val="238"/>
          </rPr>
          <t>SZV_B:EM_Melleklet1_Utem2</t>
        </r>
      </text>
    </comment>
    <comment ref="AL125" authorId="0" shapeId="0">
      <text>
        <r>
          <rPr>
            <sz val="11"/>
            <rFont val="Calibri"/>
            <family val="2"/>
            <charset val="238"/>
          </rPr>
          <t>SZV_B:EgyebAllamiUtem2</t>
        </r>
      </text>
    </comment>
    <comment ref="AM125" authorId="0" shapeId="0">
      <text>
        <r>
          <rPr>
            <sz val="11"/>
            <rFont val="Calibri"/>
            <family val="2"/>
            <charset val="238"/>
          </rPr>
          <t>SZV_B:OnkormanyzatiUtem2</t>
        </r>
      </text>
    </comment>
    <comment ref="AN125" authorId="0" shapeId="0">
      <text>
        <r>
          <rPr>
            <sz val="11"/>
            <rFont val="Calibri"/>
            <family val="2"/>
            <charset val="238"/>
          </rPr>
          <t>SZV_B:EUUtem2</t>
        </r>
      </text>
    </comment>
    <comment ref="AO125" authorId="0" shapeId="0">
      <text>
        <r>
          <rPr>
            <sz val="11"/>
            <rFont val="Calibri"/>
            <family val="2"/>
            <charset val="238"/>
          </rPr>
          <t>SZV_B:EgyebUtem2</t>
        </r>
      </text>
    </comment>
    <comment ref="AP125" authorId="0" shapeId="0">
      <text>
        <r>
          <rPr>
            <sz val="11"/>
            <rFont val="Calibri"/>
            <family val="2"/>
            <charset val="238"/>
          </rPr>
          <t>SZV_B:HitelKotvenyUtem2</t>
        </r>
      </text>
    </comment>
    <comment ref="AQ125" authorId="0" shapeId="0">
      <text>
        <r>
          <rPr>
            <sz val="11"/>
            <rFont val="Calibri"/>
            <family val="2"/>
            <charset val="238"/>
          </rPr>
          <t>SZV_B:OsszesenUtem2</t>
        </r>
      </text>
    </comment>
    <comment ref="AR125" authorId="0" shapeId="0">
      <text>
        <r>
          <rPr>
            <sz val="11"/>
            <rFont val="Calibri"/>
            <family val="2"/>
            <charset val="238"/>
          </rPr>
          <t>SZV_B:ForrashianyUtem2</t>
        </r>
      </text>
    </comment>
    <comment ref="AU125" authorId="0" shapeId="0">
      <text>
        <r>
          <rPr>
            <sz val="11"/>
            <rFont val="Calibri"/>
            <family val="2"/>
            <charset val="238"/>
          </rPr>
          <t>SZV_B:Indokolas</t>
        </r>
      </text>
    </comment>
    <comment ref="AV125" authorId="0" shapeId="0">
      <text>
        <r>
          <rPr>
            <sz val="11"/>
            <rFont val="Calibri"/>
            <family val="2"/>
            <charset val="238"/>
          </rPr>
          <t>SZV_B:Megjegyzes</t>
        </r>
      </text>
    </comment>
    <comment ref="AW125" authorId="0" shapeId="0">
      <text>
        <r>
          <rPr>
            <sz val="11"/>
            <rFont val="Calibri"/>
            <family val="2"/>
            <charset val="238"/>
          </rPr>
          <t>SZV_B:FeladatSorszam</t>
        </r>
      </text>
    </comment>
    <comment ref="AY125" authorId="0" shapeId="0">
      <text>
        <r>
          <rPr>
            <sz val="11"/>
            <rFont val="Calibri"/>
            <family val="2"/>
            <charset val="238"/>
          </rPr>
          <t>SZV_B:ISA</t>
        </r>
      </text>
    </comment>
    <comment ref="B126" authorId="0" shapeId="0">
      <text>
        <r>
          <rPr>
            <sz val="11"/>
            <rFont val="Calibri"/>
            <family val="2"/>
            <charset val="238"/>
          </rPr>
          <t>SZV_B:FontossagiSorrent</t>
        </r>
      </text>
    </comment>
    <comment ref="C126" authorId="0" shapeId="0">
      <text>
        <r>
          <rPr>
            <sz val="11"/>
            <rFont val="Calibri"/>
            <family val="2"/>
            <charset val="238"/>
          </rPr>
          <t>SZV_B:FeladatKategoria</t>
        </r>
      </text>
    </comment>
    <comment ref="D126" authorId="0" shapeId="0">
      <text>
        <r>
          <rPr>
            <sz val="11"/>
            <rFont val="Calibri"/>
            <family val="2"/>
            <charset val="238"/>
          </rPr>
          <t>SZV_B:FeladatMegnevezes</t>
        </r>
      </text>
    </comment>
    <comment ref="E126" authorId="0" shapeId="0">
      <text>
        <r>
          <rPr>
            <sz val="11"/>
            <rFont val="Calibri"/>
            <family val="2"/>
            <charset val="238"/>
          </rPr>
          <t>SZV_B:ElviEngedelySzam</t>
        </r>
      </text>
    </comment>
    <comment ref="F126" authorId="0" shapeId="0">
      <text>
        <r>
          <rPr>
            <sz val="11"/>
            <rFont val="Calibri"/>
            <family val="2"/>
            <charset val="238"/>
          </rPr>
          <t>SZV_B:VKR_Kod</t>
        </r>
      </text>
    </comment>
    <comment ref="G126" authorId="0" shapeId="0">
      <text>
        <r>
          <rPr>
            <sz val="11"/>
            <rFont val="Calibri"/>
            <family val="2"/>
            <charset val="238"/>
          </rPr>
          <t>SZV_B:VKR_Nev</t>
        </r>
      </text>
    </comment>
    <comment ref="H126" authorId="0" shapeId="0">
      <text>
        <r>
          <rPr>
            <sz val="11"/>
            <rFont val="Calibri"/>
            <family val="2"/>
            <charset val="238"/>
          </rPr>
          <t>SZV_B:FeladatAzonosito</t>
        </r>
      </text>
    </comment>
    <comment ref="I126" authorId="0" shapeId="0">
      <text>
        <r>
          <rPr>
            <sz val="11"/>
            <rFont val="Calibri"/>
            <family val="2"/>
            <charset val="238"/>
          </rPr>
          <t>SZV_B:EllatasiTerulet</t>
        </r>
      </text>
    </comment>
    <comment ref="J126" authorId="0" shapeId="0">
      <text>
        <r>
          <rPr>
            <sz val="11"/>
            <rFont val="Calibri"/>
            <family val="2"/>
            <charset val="238"/>
          </rPr>
          <t>SZV_B:EllatasertFelelos</t>
        </r>
      </text>
    </comment>
    <comment ref="K126" authorId="0" shapeId="0">
      <text>
        <r>
          <rPr>
            <sz val="11"/>
            <rFont val="Calibri"/>
            <family val="2"/>
            <charset val="238"/>
          </rPr>
          <t>SZV_B:TervezettNettoKoltseg</t>
        </r>
      </text>
    </comment>
    <comment ref="L126" authorId="0" shapeId="0">
      <text>
        <r>
          <rPr>
            <sz val="11"/>
            <rFont val="Calibri"/>
            <family val="2"/>
            <charset val="238"/>
          </rPr>
          <t>SZV_B:IdotartamKezdes</t>
        </r>
      </text>
    </comment>
    <comment ref="M126" authorId="0" shapeId="0">
      <text>
        <r>
          <rPr>
            <sz val="11"/>
            <rFont val="Calibri"/>
            <family val="2"/>
            <charset val="238"/>
          </rPr>
          <t>SZV_B:IdotartamBefejezes</t>
        </r>
      </text>
    </comment>
    <comment ref="N126" authorId="0" shapeId="0">
      <text>
        <r>
          <rPr>
            <sz val="11"/>
            <rFont val="Calibri"/>
            <family val="2"/>
            <charset val="238"/>
          </rPr>
          <t>SZV_B:NettoKoltsegUtem1</t>
        </r>
      </text>
    </comment>
    <comment ref="O126" authorId="0" shapeId="0">
      <text>
        <r>
          <rPr>
            <sz val="11"/>
            <rFont val="Calibri"/>
            <family val="2"/>
            <charset val="238"/>
          </rPr>
          <t>SZV_B:NettoKoltsegUtem2</t>
        </r>
      </text>
    </comment>
    <comment ref="P126" authorId="0" shapeId="0">
      <text>
        <r>
          <rPr>
            <sz val="11"/>
            <rFont val="Calibri"/>
            <family val="2"/>
            <charset val="238"/>
          </rPr>
          <t>SZV_B:EM_Melleklet2_KTG</t>
        </r>
      </text>
    </comment>
    <comment ref="R126" authorId="0" shapeId="0">
      <text>
        <r>
          <rPr>
            <sz val="11"/>
            <rFont val="Calibri"/>
            <family val="2"/>
            <charset val="238"/>
          </rPr>
          <t>SZV_B:HDUtem1</t>
        </r>
      </text>
    </comment>
    <comment ref="S126" authorId="0" shapeId="0">
      <text>
        <r>
          <rPr>
            <sz val="11"/>
            <rFont val="Calibri"/>
            <family val="2"/>
            <charset val="238"/>
          </rPr>
          <t>SZV_B:ECSUtem1</t>
        </r>
      </text>
    </comment>
    <comment ref="T126" authorId="0" shapeId="0">
      <text>
        <r>
          <rPr>
            <sz val="11"/>
            <rFont val="Calibri"/>
            <family val="2"/>
            <charset val="238"/>
          </rPr>
          <t>SZV_B:KFHUtem1</t>
        </r>
      </text>
    </comment>
    <comment ref="U126" authorId="0" shapeId="0">
      <text>
        <r>
          <rPr>
            <sz val="11"/>
            <rFont val="Calibri"/>
            <family val="2"/>
            <charset val="238"/>
          </rPr>
          <t>SZV_B:Egyeb_SajatUtem1</t>
        </r>
      </text>
    </comment>
    <comment ref="V126" authorId="0" shapeId="0">
      <text>
        <r>
          <rPr>
            <sz val="11"/>
            <rFont val="Calibri"/>
            <family val="2"/>
            <charset val="238"/>
          </rPr>
          <t>SZV_B:DijUtem1</t>
        </r>
      </text>
    </comment>
    <comment ref="W126" authorId="0" shapeId="0">
      <text>
        <r>
          <rPr>
            <sz val="11"/>
            <rFont val="Calibri"/>
            <family val="2"/>
            <charset val="238"/>
          </rPr>
          <t>SZV_B:EM_Melleklet1_Utem1</t>
        </r>
      </text>
    </comment>
    <comment ref="X126" authorId="0" shapeId="0">
      <text>
        <r>
          <rPr>
            <sz val="11"/>
            <rFont val="Calibri"/>
            <family val="2"/>
            <charset val="238"/>
          </rPr>
          <t>SZV_B:EgyebAllamiUtem1</t>
        </r>
      </text>
    </comment>
    <comment ref="Y126" authorId="0" shapeId="0">
      <text>
        <r>
          <rPr>
            <sz val="11"/>
            <rFont val="Calibri"/>
            <family val="2"/>
            <charset val="238"/>
          </rPr>
          <t>SZV_B:OnkormanyzatiUtem1</t>
        </r>
      </text>
    </comment>
    <comment ref="Z126" authorId="0" shapeId="0">
      <text>
        <r>
          <rPr>
            <sz val="11"/>
            <rFont val="Calibri"/>
            <family val="2"/>
            <charset val="238"/>
          </rPr>
          <t>SZV_B:EUUtem1</t>
        </r>
      </text>
    </comment>
    <comment ref="AA126" authorId="0" shapeId="0">
      <text>
        <r>
          <rPr>
            <sz val="11"/>
            <rFont val="Calibri"/>
            <family val="2"/>
            <charset val="238"/>
          </rPr>
          <t>SZV_B:EgyebUtem1</t>
        </r>
      </text>
    </comment>
    <comment ref="AB126" authorId="0" shapeId="0">
      <text>
        <r>
          <rPr>
            <sz val="11"/>
            <rFont val="Calibri"/>
            <family val="2"/>
            <charset val="238"/>
          </rPr>
          <t>SZV_B:HitelKotvenyUtem1</t>
        </r>
      </text>
    </comment>
    <comment ref="AC126" authorId="0" shapeId="0">
      <text>
        <r>
          <rPr>
            <sz val="11"/>
            <rFont val="Calibri"/>
            <family val="2"/>
            <charset val="238"/>
          </rPr>
          <t>SZV_B:OsszesenUtem1</t>
        </r>
      </text>
    </comment>
    <comment ref="AF126" authorId="0" shapeId="0">
      <text>
        <r>
          <rPr>
            <sz val="11"/>
            <rFont val="Calibri"/>
            <family val="2"/>
            <charset val="238"/>
          </rPr>
          <t>SZV_B:HDUtem2</t>
        </r>
      </text>
    </comment>
    <comment ref="AG126" authorId="0" shapeId="0">
      <text>
        <r>
          <rPr>
            <sz val="11"/>
            <rFont val="Calibri"/>
            <family val="2"/>
            <charset val="238"/>
          </rPr>
          <t>SZV_B:ECSUtem2</t>
        </r>
      </text>
    </comment>
    <comment ref="AH126" authorId="0" shapeId="0">
      <text>
        <r>
          <rPr>
            <sz val="11"/>
            <rFont val="Calibri"/>
            <family val="2"/>
            <charset val="238"/>
          </rPr>
          <t>SZV_B:KFHUtem2</t>
        </r>
      </text>
    </comment>
    <comment ref="AI126" authorId="0" shapeId="0">
      <text>
        <r>
          <rPr>
            <sz val="11"/>
            <rFont val="Calibri"/>
            <family val="2"/>
            <charset val="238"/>
          </rPr>
          <t>SZV_B:Egyeb_SajatUtem2</t>
        </r>
      </text>
    </comment>
    <comment ref="AJ126" authorId="0" shapeId="0">
      <text>
        <r>
          <rPr>
            <sz val="11"/>
            <rFont val="Calibri"/>
            <family val="2"/>
            <charset val="238"/>
          </rPr>
          <t>SZV_B:DijUtem2</t>
        </r>
      </text>
    </comment>
    <comment ref="AK126" authorId="0" shapeId="0">
      <text>
        <r>
          <rPr>
            <sz val="11"/>
            <rFont val="Calibri"/>
            <family val="2"/>
            <charset val="238"/>
          </rPr>
          <t>SZV_B:EM_Melleklet1_Utem2</t>
        </r>
      </text>
    </comment>
    <comment ref="AL126" authorId="0" shapeId="0">
      <text>
        <r>
          <rPr>
            <sz val="11"/>
            <rFont val="Calibri"/>
            <family val="2"/>
            <charset val="238"/>
          </rPr>
          <t>SZV_B:EgyebAllamiUtem2</t>
        </r>
      </text>
    </comment>
    <comment ref="AM126" authorId="0" shapeId="0">
      <text>
        <r>
          <rPr>
            <sz val="11"/>
            <rFont val="Calibri"/>
            <family val="2"/>
            <charset val="238"/>
          </rPr>
          <t>SZV_B:OnkormanyzatiUtem2</t>
        </r>
      </text>
    </comment>
    <comment ref="AN126" authorId="0" shapeId="0">
      <text>
        <r>
          <rPr>
            <sz val="11"/>
            <rFont val="Calibri"/>
            <family val="2"/>
            <charset val="238"/>
          </rPr>
          <t>SZV_B:EUUtem2</t>
        </r>
      </text>
    </comment>
    <comment ref="AO126" authorId="0" shapeId="0">
      <text>
        <r>
          <rPr>
            <sz val="11"/>
            <rFont val="Calibri"/>
            <family val="2"/>
            <charset val="238"/>
          </rPr>
          <t>SZV_B:EgyebUtem2</t>
        </r>
      </text>
    </comment>
    <comment ref="AP126" authorId="0" shapeId="0">
      <text>
        <r>
          <rPr>
            <sz val="11"/>
            <rFont val="Calibri"/>
            <family val="2"/>
            <charset val="238"/>
          </rPr>
          <t>SZV_B:HitelKotvenyUtem2</t>
        </r>
      </text>
    </comment>
    <comment ref="AQ126" authorId="0" shapeId="0">
      <text>
        <r>
          <rPr>
            <sz val="11"/>
            <rFont val="Calibri"/>
            <family val="2"/>
            <charset val="238"/>
          </rPr>
          <t>SZV_B:OsszesenUtem2</t>
        </r>
      </text>
    </comment>
    <comment ref="AR126" authorId="0" shapeId="0">
      <text>
        <r>
          <rPr>
            <sz val="11"/>
            <rFont val="Calibri"/>
            <family val="2"/>
            <charset val="238"/>
          </rPr>
          <t>SZV_B:ForrashianyUtem2</t>
        </r>
      </text>
    </comment>
    <comment ref="AU126" authorId="0" shapeId="0">
      <text>
        <r>
          <rPr>
            <sz val="11"/>
            <rFont val="Calibri"/>
            <family val="2"/>
            <charset val="238"/>
          </rPr>
          <t>SZV_B:Indokolas</t>
        </r>
      </text>
    </comment>
    <comment ref="AV126" authorId="0" shapeId="0">
      <text>
        <r>
          <rPr>
            <sz val="11"/>
            <rFont val="Calibri"/>
            <family val="2"/>
            <charset val="238"/>
          </rPr>
          <t>SZV_B:Megjegyzes</t>
        </r>
      </text>
    </comment>
    <comment ref="AW126" authorId="0" shapeId="0">
      <text>
        <r>
          <rPr>
            <sz val="11"/>
            <rFont val="Calibri"/>
            <family val="2"/>
            <charset val="238"/>
          </rPr>
          <t>SZV_B:FeladatSorszam</t>
        </r>
      </text>
    </comment>
    <comment ref="AY126" authorId="0" shapeId="0">
      <text>
        <r>
          <rPr>
            <sz val="11"/>
            <rFont val="Calibri"/>
            <family val="2"/>
            <charset val="238"/>
          </rPr>
          <t>SZV_B:ISA</t>
        </r>
      </text>
    </comment>
    <comment ref="B127" authorId="0" shapeId="0">
      <text>
        <r>
          <rPr>
            <sz val="11"/>
            <rFont val="Calibri"/>
            <family val="2"/>
            <charset val="238"/>
          </rPr>
          <t>SZV_B:FontossagiSorrent</t>
        </r>
      </text>
    </comment>
    <comment ref="C127" authorId="0" shapeId="0">
      <text>
        <r>
          <rPr>
            <sz val="11"/>
            <rFont val="Calibri"/>
            <family val="2"/>
            <charset val="238"/>
          </rPr>
          <t>SZV_B:FeladatKategoria</t>
        </r>
      </text>
    </comment>
    <comment ref="D127" authorId="0" shapeId="0">
      <text>
        <r>
          <rPr>
            <sz val="11"/>
            <rFont val="Calibri"/>
            <family val="2"/>
            <charset val="238"/>
          </rPr>
          <t>SZV_B:FeladatMegnevezes</t>
        </r>
      </text>
    </comment>
    <comment ref="E127" authorId="0" shapeId="0">
      <text>
        <r>
          <rPr>
            <sz val="11"/>
            <rFont val="Calibri"/>
            <family val="2"/>
            <charset val="238"/>
          </rPr>
          <t>SZV_B:ElviEngedelySzam</t>
        </r>
      </text>
    </comment>
    <comment ref="F127" authorId="0" shapeId="0">
      <text>
        <r>
          <rPr>
            <sz val="11"/>
            <rFont val="Calibri"/>
            <family val="2"/>
            <charset val="238"/>
          </rPr>
          <t>SZV_B:VKR_Kod</t>
        </r>
      </text>
    </comment>
    <comment ref="G127" authorId="0" shapeId="0">
      <text>
        <r>
          <rPr>
            <sz val="11"/>
            <rFont val="Calibri"/>
            <family val="2"/>
            <charset val="238"/>
          </rPr>
          <t>SZV_B:VKR_Nev</t>
        </r>
      </text>
    </comment>
    <comment ref="H127" authorId="0" shapeId="0">
      <text>
        <r>
          <rPr>
            <sz val="11"/>
            <rFont val="Calibri"/>
            <family val="2"/>
            <charset val="238"/>
          </rPr>
          <t>SZV_B:FeladatAzonosito</t>
        </r>
      </text>
    </comment>
    <comment ref="I127" authorId="0" shapeId="0">
      <text>
        <r>
          <rPr>
            <sz val="11"/>
            <rFont val="Calibri"/>
            <family val="2"/>
            <charset val="238"/>
          </rPr>
          <t>SZV_B:EllatasiTerulet</t>
        </r>
      </text>
    </comment>
    <comment ref="J127" authorId="0" shapeId="0">
      <text>
        <r>
          <rPr>
            <sz val="11"/>
            <rFont val="Calibri"/>
            <family val="2"/>
            <charset val="238"/>
          </rPr>
          <t>SZV_B:EllatasertFelelos</t>
        </r>
      </text>
    </comment>
    <comment ref="K127" authorId="0" shapeId="0">
      <text>
        <r>
          <rPr>
            <sz val="11"/>
            <rFont val="Calibri"/>
            <family val="2"/>
            <charset val="238"/>
          </rPr>
          <t>SZV_B:TervezettNettoKoltseg</t>
        </r>
      </text>
    </comment>
    <comment ref="L127" authorId="0" shapeId="0">
      <text>
        <r>
          <rPr>
            <sz val="11"/>
            <rFont val="Calibri"/>
            <family val="2"/>
            <charset val="238"/>
          </rPr>
          <t>SZV_B:IdotartamKezdes</t>
        </r>
      </text>
    </comment>
    <comment ref="M127" authorId="0" shapeId="0">
      <text>
        <r>
          <rPr>
            <sz val="11"/>
            <rFont val="Calibri"/>
            <family val="2"/>
            <charset val="238"/>
          </rPr>
          <t>SZV_B:IdotartamBefejezes</t>
        </r>
      </text>
    </comment>
    <comment ref="N127" authorId="0" shapeId="0">
      <text>
        <r>
          <rPr>
            <sz val="11"/>
            <rFont val="Calibri"/>
            <family val="2"/>
            <charset val="238"/>
          </rPr>
          <t>SZV_B:NettoKoltsegUtem1</t>
        </r>
      </text>
    </comment>
    <comment ref="O127" authorId="0" shapeId="0">
      <text>
        <r>
          <rPr>
            <sz val="11"/>
            <rFont val="Calibri"/>
            <family val="2"/>
            <charset val="238"/>
          </rPr>
          <t>SZV_B:NettoKoltsegUtem2</t>
        </r>
      </text>
    </comment>
    <comment ref="P127" authorId="0" shapeId="0">
      <text>
        <r>
          <rPr>
            <sz val="11"/>
            <rFont val="Calibri"/>
            <family val="2"/>
            <charset val="238"/>
          </rPr>
          <t>SZV_B:EM_Melleklet2_KTG</t>
        </r>
      </text>
    </comment>
    <comment ref="R127" authorId="0" shapeId="0">
      <text>
        <r>
          <rPr>
            <sz val="11"/>
            <rFont val="Calibri"/>
            <family val="2"/>
            <charset val="238"/>
          </rPr>
          <t>SZV_B:HDUtem1</t>
        </r>
      </text>
    </comment>
    <comment ref="S127" authorId="0" shapeId="0">
      <text>
        <r>
          <rPr>
            <sz val="11"/>
            <rFont val="Calibri"/>
            <family val="2"/>
            <charset val="238"/>
          </rPr>
          <t>SZV_B:ECSUtem1</t>
        </r>
      </text>
    </comment>
    <comment ref="T127" authorId="0" shapeId="0">
      <text>
        <r>
          <rPr>
            <sz val="11"/>
            <rFont val="Calibri"/>
            <family val="2"/>
            <charset val="238"/>
          </rPr>
          <t>SZV_B:KFHUtem1</t>
        </r>
      </text>
    </comment>
    <comment ref="U127" authorId="0" shapeId="0">
      <text>
        <r>
          <rPr>
            <sz val="11"/>
            <rFont val="Calibri"/>
            <family val="2"/>
            <charset val="238"/>
          </rPr>
          <t>SZV_B:Egyeb_SajatUtem1</t>
        </r>
      </text>
    </comment>
    <comment ref="V127" authorId="0" shapeId="0">
      <text>
        <r>
          <rPr>
            <sz val="11"/>
            <rFont val="Calibri"/>
            <family val="2"/>
            <charset val="238"/>
          </rPr>
          <t>SZV_B:DijUtem1</t>
        </r>
      </text>
    </comment>
    <comment ref="W127" authorId="0" shapeId="0">
      <text>
        <r>
          <rPr>
            <sz val="11"/>
            <rFont val="Calibri"/>
            <family val="2"/>
            <charset val="238"/>
          </rPr>
          <t>SZV_B:EM_Melleklet1_Utem1</t>
        </r>
      </text>
    </comment>
    <comment ref="X127" authorId="0" shapeId="0">
      <text>
        <r>
          <rPr>
            <sz val="11"/>
            <rFont val="Calibri"/>
            <family val="2"/>
            <charset val="238"/>
          </rPr>
          <t>SZV_B:EgyebAllamiUtem1</t>
        </r>
      </text>
    </comment>
    <comment ref="Y127" authorId="0" shapeId="0">
      <text>
        <r>
          <rPr>
            <sz val="11"/>
            <rFont val="Calibri"/>
            <family val="2"/>
            <charset val="238"/>
          </rPr>
          <t>SZV_B:OnkormanyzatiUtem1</t>
        </r>
      </text>
    </comment>
    <comment ref="Z127" authorId="0" shapeId="0">
      <text>
        <r>
          <rPr>
            <sz val="11"/>
            <rFont val="Calibri"/>
            <family val="2"/>
            <charset val="238"/>
          </rPr>
          <t>SZV_B:EUUtem1</t>
        </r>
      </text>
    </comment>
    <comment ref="AA127" authorId="0" shapeId="0">
      <text>
        <r>
          <rPr>
            <sz val="11"/>
            <rFont val="Calibri"/>
            <family val="2"/>
            <charset val="238"/>
          </rPr>
          <t>SZV_B:EgyebUtem1</t>
        </r>
      </text>
    </comment>
    <comment ref="AB127" authorId="0" shapeId="0">
      <text>
        <r>
          <rPr>
            <sz val="11"/>
            <rFont val="Calibri"/>
            <family val="2"/>
            <charset val="238"/>
          </rPr>
          <t>SZV_B:HitelKotvenyUtem1</t>
        </r>
      </text>
    </comment>
    <comment ref="AC127" authorId="0" shapeId="0">
      <text>
        <r>
          <rPr>
            <sz val="11"/>
            <rFont val="Calibri"/>
            <family val="2"/>
            <charset val="238"/>
          </rPr>
          <t>SZV_B:OsszesenUtem1</t>
        </r>
      </text>
    </comment>
    <comment ref="AF127" authorId="0" shapeId="0">
      <text>
        <r>
          <rPr>
            <sz val="11"/>
            <rFont val="Calibri"/>
            <family val="2"/>
            <charset val="238"/>
          </rPr>
          <t>SZV_B:HDUtem2</t>
        </r>
      </text>
    </comment>
    <comment ref="AG127" authorId="0" shapeId="0">
      <text>
        <r>
          <rPr>
            <sz val="11"/>
            <rFont val="Calibri"/>
            <family val="2"/>
            <charset val="238"/>
          </rPr>
          <t>SZV_B:ECSUtem2</t>
        </r>
      </text>
    </comment>
    <comment ref="AH127" authorId="0" shapeId="0">
      <text>
        <r>
          <rPr>
            <sz val="11"/>
            <rFont val="Calibri"/>
            <family val="2"/>
            <charset val="238"/>
          </rPr>
          <t>SZV_B:KFHUtem2</t>
        </r>
      </text>
    </comment>
    <comment ref="AI127" authorId="0" shapeId="0">
      <text>
        <r>
          <rPr>
            <sz val="11"/>
            <rFont val="Calibri"/>
            <family val="2"/>
            <charset val="238"/>
          </rPr>
          <t>SZV_B:Egyeb_SajatUtem2</t>
        </r>
      </text>
    </comment>
    <comment ref="AJ127" authorId="0" shapeId="0">
      <text>
        <r>
          <rPr>
            <sz val="11"/>
            <rFont val="Calibri"/>
            <family val="2"/>
            <charset val="238"/>
          </rPr>
          <t>SZV_B:DijUtem2</t>
        </r>
      </text>
    </comment>
    <comment ref="AK127" authorId="0" shapeId="0">
      <text>
        <r>
          <rPr>
            <sz val="11"/>
            <rFont val="Calibri"/>
            <family val="2"/>
            <charset val="238"/>
          </rPr>
          <t>SZV_B:EM_Melleklet1_Utem2</t>
        </r>
      </text>
    </comment>
    <comment ref="AL127" authorId="0" shapeId="0">
      <text>
        <r>
          <rPr>
            <sz val="11"/>
            <rFont val="Calibri"/>
            <family val="2"/>
            <charset val="238"/>
          </rPr>
          <t>SZV_B:EgyebAllamiUtem2</t>
        </r>
      </text>
    </comment>
    <comment ref="AM127" authorId="0" shapeId="0">
      <text>
        <r>
          <rPr>
            <sz val="11"/>
            <rFont val="Calibri"/>
            <family val="2"/>
            <charset val="238"/>
          </rPr>
          <t>SZV_B:OnkormanyzatiUtem2</t>
        </r>
      </text>
    </comment>
    <comment ref="AN127" authorId="0" shapeId="0">
      <text>
        <r>
          <rPr>
            <sz val="11"/>
            <rFont val="Calibri"/>
            <family val="2"/>
            <charset val="238"/>
          </rPr>
          <t>SZV_B:EUUtem2</t>
        </r>
      </text>
    </comment>
    <comment ref="AO127" authorId="0" shapeId="0">
      <text>
        <r>
          <rPr>
            <sz val="11"/>
            <rFont val="Calibri"/>
            <family val="2"/>
            <charset val="238"/>
          </rPr>
          <t>SZV_B:EgyebUtem2</t>
        </r>
      </text>
    </comment>
    <comment ref="AP127" authorId="0" shapeId="0">
      <text>
        <r>
          <rPr>
            <sz val="11"/>
            <rFont val="Calibri"/>
            <family val="2"/>
            <charset val="238"/>
          </rPr>
          <t>SZV_B:HitelKotvenyUtem2</t>
        </r>
      </text>
    </comment>
    <comment ref="AQ127" authorId="0" shapeId="0">
      <text>
        <r>
          <rPr>
            <sz val="11"/>
            <rFont val="Calibri"/>
            <family val="2"/>
            <charset val="238"/>
          </rPr>
          <t>SZV_B:OsszesenUtem2</t>
        </r>
      </text>
    </comment>
    <comment ref="AR127" authorId="0" shapeId="0">
      <text>
        <r>
          <rPr>
            <sz val="11"/>
            <rFont val="Calibri"/>
            <family val="2"/>
            <charset val="238"/>
          </rPr>
          <t>SZV_B:ForrashianyUtem2</t>
        </r>
      </text>
    </comment>
    <comment ref="AU127" authorId="0" shapeId="0">
      <text>
        <r>
          <rPr>
            <sz val="11"/>
            <rFont val="Calibri"/>
            <family val="2"/>
            <charset val="238"/>
          </rPr>
          <t>SZV_B:Indokolas</t>
        </r>
      </text>
    </comment>
    <comment ref="AV127" authorId="0" shapeId="0">
      <text>
        <r>
          <rPr>
            <sz val="11"/>
            <rFont val="Calibri"/>
            <family val="2"/>
            <charset val="238"/>
          </rPr>
          <t>SZV_B:Megjegyzes</t>
        </r>
      </text>
    </comment>
    <comment ref="AW127" authorId="0" shapeId="0">
      <text>
        <r>
          <rPr>
            <sz val="11"/>
            <rFont val="Calibri"/>
            <family val="2"/>
            <charset val="238"/>
          </rPr>
          <t>SZV_B:FeladatSorszam</t>
        </r>
      </text>
    </comment>
    <comment ref="AY127" authorId="0" shapeId="0">
      <text>
        <r>
          <rPr>
            <sz val="11"/>
            <rFont val="Calibri"/>
            <family val="2"/>
            <charset val="238"/>
          </rPr>
          <t>SZV_B:ISA</t>
        </r>
      </text>
    </comment>
    <comment ref="B129" authorId="0" shapeId="0">
      <text>
        <r>
          <rPr>
            <sz val="11"/>
            <rFont val="Calibri"/>
            <family val="2"/>
            <charset val="238"/>
          </rPr>
          <t>SZV_B:FontossagiSorrent</t>
        </r>
      </text>
    </comment>
    <comment ref="C129" authorId="0" shapeId="0">
      <text>
        <r>
          <rPr>
            <sz val="11"/>
            <rFont val="Calibri"/>
            <family val="2"/>
            <charset val="238"/>
          </rPr>
          <t>SZV_B:FeladatKategoria</t>
        </r>
      </text>
    </comment>
    <comment ref="D129" authorId="0" shapeId="0">
      <text>
        <r>
          <rPr>
            <sz val="11"/>
            <rFont val="Calibri"/>
            <family val="2"/>
            <charset val="238"/>
          </rPr>
          <t>SZV_B:FeladatMegnevezes</t>
        </r>
      </text>
    </comment>
    <comment ref="E129" authorId="0" shapeId="0">
      <text>
        <r>
          <rPr>
            <sz val="11"/>
            <rFont val="Calibri"/>
            <family val="2"/>
            <charset val="238"/>
          </rPr>
          <t>SZV_B:ElviEngedelySzam</t>
        </r>
      </text>
    </comment>
    <comment ref="F129" authorId="0" shapeId="0">
      <text>
        <r>
          <rPr>
            <sz val="11"/>
            <rFont val="Calibri"/>
            <family val="2"/>
            <charset val="238"/>
          </rPr>
          <t>SZV_B:VKR_Kod</t>
        </r>
      </text>
    </comment>
    <comment ref="G129" authorId="0" shapeId="0">
      <text>
        <r>
          <rPr>
            <sz val="11"/>
            <rFont val="Calibri"/>
            <family val="2"/>
            <charset val="238"/>
          </rPr>
          <t>SZV_B:VKR_Nev</t>
        </r>
      </text>
    </comment>
    <comment ref="H129" authorId="0" shapeId="0">
      <text>
        <r>
          <rPr>
            <sz val="11"/>
            <rFont val="Calibri"/>
            <family val="2"/>
            <charset val="238"/>
          </rPr>
          <t>SZV_B:FeladatAzonosito</t>
        </r>
      </text>
    </comment>
    <comment ref="I129" authorId="0" shapeId="0">
      <text>
        <r>
          <rPr>
            <sz val="11"/>
            <rFont val="Calibri"/>
            <family val="2"/>
            <charset val="238"/>
          </rPr>
          <t>SZV_B:EllatasiTerulet</t>
        </r>
      </text>
    </comment>
    <comment ref="J129" authorId="0" shapeId="0">
      <text>
        <r>
          <rPr>
            <sz val="11"/>
            <rFont val="Calibri"/>
            <family val="2"/>
            <charset val="238"/>
          </rPr>
          <t>SZV_B:EllatasertFelelos</t>
        </r>
      </text>
    </comment>
    <comment ref="K129" authorId="0" shapeId="0">
      <text>
        <r>
          <rPr>
            <sz val="11"/>
            <rFont val="Calibri"/>
            <family val="2"/>
            <charset val="238"/>
          </rPr>
          <t>SZV_B:TervezettNettoKoltseg</t>
        </r>
      </text>
    </comment>
    <comment ref="L129" authorId="0" shapeId="0">
      <text>
        <r>
          <rPr>
            <sz val="11"/>
            <rFont val="Calibri"/>
            <family val="2"/>
            <charset val="238"/>
          </rPr>
          <t>SZV_B:IdotartamKezdes</t>
        </r>
      </text>
    </comment>
    <comment ref="M129" authorId="0" shapeId="0">
      <text>
        <r>
          <rPr>
            <sz val="11"/>
            <rFont val="Calibri"/>
            <family val="2"/>
            <charset val="238"/>
          </rPr>
          <t>SZV_B:IdotartamBefejezes</t>
        </r>
      </text>
    </comment>
    <comment ref="N129" authorId="0" shapeId="0">
      <text>
        <r>
          <rPr>
            <sz val="11"/>
            <rFont val="Calibri"/>
            <family val="2"/>
            <charset val="238"/>
          </rPr>
          <t>SZV_B:NettoKoltsegUtem1</t>
        </r>
      </text>
    </comment>
    <comment ref="O129" authorId="0" shapeId="0">
      <text>
        <r>
          <rPr>
            <sz val="11"/>
            <rFont val="Calibri"/>
            <family val="2"/>
            <charset val="238"/>
          </rPr>
          <t>SZV_B:NettoKoltsegUtem2</t>
        </r>
      </text>
    </comment>
    <comment ref="P129" authorId="0" shapeId="0">
      <text>
        <r>
          <rPr>
            <sz val="11"/>
            <rFont val="Calibri"/>
            <family val="2"/>
            <charset val="238"/>
          </rPr>
          <t>SZV_B:EM_Melleklet2_KTG</t>
        </r>
      </text>
    </comment>
    <comment ref="R129" authorId="0" shapeId="0">
      <text>
        <r>
          <rPr>
            <sz val="11"/>
            <rFont val="Calibri"/>
            <family val="2"/>
            <charset val="238"/>
          </rPr>
          <t>SZV_B:HDUtem1</t>
        </r>
      </text>
    </comment>
    <comment ref="S129" authorId="0" shapeId="0">
      <text>
        <r>
          <rPr>
            <sz val="11"/>
            <rFont val="Calibri"/>
            <family val="2"/>
            <charset val="238"/>
          </rPr>
          <t>SZV_B:ECSUtem1</t>
        </r>
      </text>
    </comment>
    <comment ref="T129" authorId="0" shapeId="0">
      <text>
        <r>
          <rPr>
            <sz val="11"/>
            <rFont val="Calibri"/>
            <family val="2"/>
            <charset val="238"/>
          </rPr>
          <t>SZV_B:KFHUtem1</t>
        </r>
      </text>
    </comment>
    <comment ref="U129" authorId="0" shapeId="0">
      <text>
        <r>
          <rPr>
            <sz val="11"/>
            <rFont val="Calibri"/>
            <family val="2"/>
            <charset val="238"/>
          </rPr>
          <t>SZV_B:Egyeb_SajatUtem1</t>
        </r>
      </text>
    </comment>
    <comment ref="V129" authorId="0" shapeId="0">
      <text>
        <r>
          <rPr>
            <sz val="11"/>
            <rFont val="Calibri"/>
            <family val="2"/>
            <charset val="238"/>
          </rPr>
          <t>SZV_B:DijUtem1</t>
        </r>
      </text>
    </comment>
    <comment ref="W129" authorId="0" shapeId="0">
      <text>
        <r>
          <rPr>
            <sz val="11"/>
            <rFont val="Calibri"/>
            <family val="2"/>
            <charset val="238"/>
          </rPr>
          <t>SZV_B:EM_Melleklet1_Utem1</t>
        </r>
      </text>
    </comment>
    <comment ref="X129" authorId="0" shapeId="0">
      <text>
        <r>
          <rPr>
            <sz val="11"/>
            <rFont val="Calibri"/>
            <family val="2"/>
            <charset val="238"/>
          </rPr>
          <t>SZV_B:EgyebAllamiUtem1</t>
        </r>
      </text>
    </comment>
    <comment ref="Y129" authorId="0" shapeId="0">
      <text>
        <r>
          <rPr>
            <sz val="11"/>
            <rFont val="Calibri"/>
            <family val="2"/>
            <charset val="238"/>
          </rPr>
          <t>SZV_B:OnkormanyzatiUtem1</t>
        </r>
      </text>
    </comment>
    <comment ref="Z129" authorId="0" shapeId="0">
      <text>
        <r>
          <rPr>
            <sz val="11"/>
            <rFont val="Calibri"/>
            <family val="2"/>
            <charset val="238"/>
          </rPr>
          <t>SZV_B:EUUtem1</t>
        </r>
      </text>
    </comment>
    <comment ref="AA129" authorId="0" shapeId="0">
      <text>
        <r>
          <rPr>
            <sz val="11"/>
            <rFont val="Calibri"/>
            <family val="2"/>
            <charset val="238"/>
          </rPr>
          <t>SZV_B:EgyebUtem1</t>
        </r>
      </text>
    </comment>
    <comment ref="AB129" authorId="0" shapeId="0">
      <text>
        <r>
          <rPr>
            <sz val="11"/>
            <rFont val="Calibri"/>
            <family val="2"/>
            <charset val="238"/>
          </rPr>
          <t>SZV_B:HitelKotvenyUtem1</t>
        </r>
      </text>
    </comment>
    <comment ref="AC129" authorId="0" shapeId="0">
      <text>
        <r>
          <rPr>
            <sz val="11"/>
            <rFont val="Calibri"/>
            <family val="2"/>
            <charset val="238"/>
          </rPr>
          <t>SZV_B:OsszesenUtem1</t>
        </r>
      </text>
    </comment>
    <comment ref="AF129" authorId="0" shapeId="0">
      <text>
        <r>
          <rPr>
            <sz val="11"/>
            <rFont val="Calibri"/>
            <family val="2"/>
            <charset val="238"/>
          </rPr>
          <t>SZV_B:HDUtem2</t>
        </r>
      </text>
    </comment>
    <comment ref="AG129" authorId="0" shapeId="0">
      <text>
        <r>
          <rPr>
            <sz val="11"/>
            <rFont val="Calibri"/>
            <family val="2"/>
            <charset val="238"/>
          </rPr>
          <t>SZV_B:ECSUtem2</t>
        </r>
      </text>
    </comment>
    <comment ref="AH129" authorId="0" shapeId="0">
      <text>
        <r>
          <rPr>
            <sz val="11"/>
            <rFont val="Calibri"/>
            <family val="2"/>
            <charset val="238"/>
          </rPr>
          <t>SZV_B:KFHUtem2</t>
        </r>
      </text>
    </comment>
    <comment ref="AI129" authorId="0" shapeId="0">
      <text>
        <r>
          <rPr>
            <sz val="11"/>
            <rFont val="Calibri"/>
            <family val="2"/>
            <charset val="238"/>
          </rPr>
          <t>SZV_B:Egyeb_SajatUtem2</t>
        </r>
      </text>
    </comment>
    <comment ref="AJ129" authorId="0" shapeId="0">
      <text>
        <r>
          <rPr>
            <sz val="11"/>
            <rFont val="Calibri"/>
            <family val="2"/>
            <charset val="238"/>
          </rPr>
          <t>SZV_B:DijUtem2</t>
        </r>
      </text>
    </comment>
    <comment ref="AK129" authorId="0" shapeId="0">
      <text>
        <r>
          <rPr>
            <sz val="11"/>
            <rFont val="Calibri"/>
            <family val="2"/>
            <charset val="238"/>
          </rPr>
          <t>SZV_B:EM_Melleklet1_Utem2</t>
        </r>
      </text>
    </comment>
    <comment ref="AL129" authorId="0" shapeId="0">
      <text>
        <r>
          <rPr>
            <sz val="11"/>
            <rFont val="Calibri"/>
            <family val="2"/>
            <charset val="238"/>
          </rPr>
          <t>SZV_B:EgyebAllamiUtem2</t>
        </r>
      </text>
    </comment>
    <comment ref="AM129" authorId="0" shapeId="0">
      <text>
        <r>
          <rPr>
            <sz val="11"/>
            <rFont val="Calibri"/>
            <family val="2"/>
            <charset val="238"/>
          </rPr>
          <t>SZV_B:OnkormanyzatiUtem2</t>
        </r>
      </text>
    </comment>
    <comment ref="AN129" authorId="0" shapeId="0">
      <text>
        <r>
          <rPr>
            <sz val="11"/>
            <rFont val="Calibri"/>
            <family val="2"/>
            <charset val="238"/>
          </rPr>
          <t>SZV_B:EUUtem2</t>
        </r>
      </text>
    </comment>
    <comment ref="AO129" authorId="0" shapeId="0">
      <text>
        <r>
          <rPr>
            <sz val="11"/>
            <rFont val="Calibri"/>
            <family val="2"/>
            <charset val="238"/>
          </rPr>
          <t>SZV_B:EgyebUtem2</t>
        </r>
      </text>
    </comment>
    <comment ref="AP129" authorId="0" shapeId="0">
      <text>
        <r>
          <rPr>
            <sz val="11"/>
            <rFont val="Calibri"/>
            <family val="2"/>
            <charset val="238"/>
          </rPr>
          <t>SZV_B:HitelKotvenyUtem2</t>
        </r>
      </text>
    </comment>
    <comment ref="AQ129" authorId="0" shapeId="0">
      <text>
        <r>
          <rPr>
            <sz val="11"/>
            <rFont val="Calibri"/>
            <family val="2"/>
            <charset val="238"/>
          </rPr>
          <t>SZV_B:OsszesenUtem2</t>
        </r>
      </text>
    </comment>
    <comment ref="AR129" authorId="0" shapeId="0">
      <text>
        <r>
          <rPr>
            <sz val="11"/>
            <rFont val="Calibri"/>
            <family val="2"/>
            <charset val="238"/>
          </rPr>
          <t>SZV_B:ForrashianyUtem2</t>
        </r>
      </text>
    </comment>
    <comment ref="AU129" authorId="0" shapeId="0">
      <text>
        <r>
          <rPr>
            <sz val="11"/>
            <rFont val="Calibri"/>
            <family val="2"/>
            <charset val="238"/>
          </rPr>
          <t>SZV_B:Indokolas</t>
        </r>
      </text>
    </comment>
    <comment ref="AV129" authorId="0" shapeId="0">
      <text>
        <r>
          <rPr>
            <sz val="11"/>
            <rFont val="Calibri"/>
            <family val="2"/>
            <charset val="238"/>
          </rPr>
          <t>SZV_B:Megjegyzes</t>
        </r>
      </text>
    </comment>
    <comment ref="AW129" authorId="0" shapeId="0">
      <text>
        <r>
          <rPr>
            <sz val="11"/>
            <rFont val="Calibri"/>
            <family val="2"/>
            <charset val="238"/>
          </rPr>
          <t>SZV_B:FeladatSorszam</t>
        </r>
      </text>
    </comment>
    <comment ref="AY129" authorId="0" shapeId="0">
      <text>
        <r>
          <rPr>
            <sz val="11"/>
            <rFont val="Calibri"/>
            <family val="2"/>
            <charset val="238"/>
          </rPr>
          <t>SZV_B:ISA</t>
        </r>
      </text>
    </comment>
    <comment ref="B130" authorId="0" shapeId="0">
      <text>
        <r>
          <rPr>
            <sz val="11"/>
            <rFont val="Calibri"/>
            <family val="2"/>
            <charset val="238"/>
          </rPr>
          <t>SZV_B:FontossagiSorrent</t>
        </r>
      </text>
    </comment>
    <comment ref="C130" authorId="0" shapeId="0">
      <text>
        <r>
          <rPr>
            <sz val="11"/>
            <rFont val="Calibri"/>
            <family val="2"/>
            <charset val="238"/>
          </rPr>
          <t>SZV_B:FeladatKategoria</t>
        </r>
      </text>
    </comment>
    <comment ref="D130" authorId="0" shapeId="0">
      <text>
        <r>
          <rPr>
            <sz val="11"/>
            <rFont val="Calibri"/>
            <family val="2"/>
            <charset val="238"/>
          </rPr>
          <t>SZV_B:FeladatMegnevezes</t>
        </r>
      </text>
    </comment>
    <comment ref="E130" authorId="0" shapeId="0">
      <text>
        <r>
          <rPr>
            <sz val="11"/>
            <rFont val="Calibri"/>
            <family val="2"/>
            <charset val="238"/>
          </rPr>
          <t>SZV_B:ElviEngedelySzam</t>
        </r>
      </text>
    </comment>
    <comment ref="F130" authorId="0" shapeId="0">
      <text>
        <r>
          <rPr>
            <sz val="11"/>
            <rFont val="Calibri"/>
            <family val="2"/>
            <charset val="238"/>
          </rPr>
          <t>SZV_B:VKR_Kod</t>
        </r>
      </text>
    </comment>
    <comment ref="G130" authorId="0" shapeId="0">
      <text>
        <r>
          <rPr>
            <sz val="11"/>
            <rFont val="Calibri"/>
            <family val="2"/>
            <charset val="238"/>
          </rPr>
          <t>SZV_B:VKR_Nev</t>
        </r>
      </text>
    </comment>
    <comment ref="H130" authorId="0" shapeId="0">
      <text>
        <r>
          <rPr>
            <sz val="11"/>
            <rFont val="Calibri"/>
            <family val="2"/>
            <charset val="238"/>
          </rPr>
          <t>SZV_B:FeladatAzonosito</t>
        </r>
      </text>
    </comment>
    <comment ref="I130" authorId="0" shapeId="0">
      <text>
        <r>
          <rPr>
            <sz val="11"/>
            <rFont val="Calibri"/>
            <family val="2"/>
            <charset val="238"/>
          </rPr>
          <t>SZV_B:EllatasiTerulet</t>
        </r>
      </text>
    </comment>
    <comment ref="J130" authorId="0" shapeId="0">
      <text>
        <r>
          <rPr>
            <sz val="11"/>
            <rFont val="Calibri"/>
            <family val="2"/>
            <charset val="238"/>
          </rPr>
          <t>SZV_B:EllatasertFelelos</t>
        </r>
      </text>
    </comment>
    <comment ref="K130" authorId="0" shapeId="0">
      <text>
        <r>
          <rPr>
            <sz val="11"/>
            <rFont val="Calibri"/>
            <family val="2"/>
            <charset val="238"/>
          </rPr>
          <t>SZV_B:TervezettNettoKoltseg</t>
        </r>
      </text>
    </comment>
    <comment ref="L130" authorId="0" shapeId="0">
      <text>
        <r>
          <rPr>
            <sz val="11"/>
            <rFont val="Calibri"/>
            <family val="2"/>
            <charset val="238"/>
          </rPr>
          <t>SZV_B:IdotartamKezdes</t>
        </r>
      </text>
    </comment>
    <comment ref="M130" authorId="0" shapeId="0">
      <text>
        <r>
          <rPr>
            <sz val="11"/>
            <rFont val="Calibri"/>
            <family val="2"/>
            <charset val="238"/>
          </rPr>
          <t>SZV_B:IdotartamBefejezes</t>
        </r>
      </text>
    </comment>
    <comment ref="N130" authorId="0" shapeId="0">
      <text>
        <r>
          <rPr>
            <sz val="11"/>
            <rFont val="Calibri"/>
            <family val="2"/>
            <charset val="238"/>
          </rPr>
          <t>SZV_B:NettoKoltsegUtem1</t>
        </r>
      </text>
    </comment>
    <comment ref="O130" authorId="0" shapeId="0">
      <text>
        <r>
          <rPr>
            <sz val="11"/>
            <rFont val="Calibri"/>
            <family val="2"/>
            <charset val="238"/>
          </rPr>
          <t>SZV_B:NettoKoltsegUtem2</t>
        </r>
      </text>
    </comment>
    <comment ref="P130" authorId="0" shapeId="0">
      <text>
        <r>
          <rPr>
            <sz val="11"/>
            <rFont val="Calibri"/>
            <family val="2"/>
            <charset val="238"/>
          </rPr>
          <t>SZV_B:EM_Melleklet2_KTG</t>
        </r>
      </text>
    </comment>
    <comment ref="R130" authorId="0" shapeId="0">
      <text>
        <r>
          <rPr>
            <sz val="11"/>
            <rFont val="Calibri"/>
            <family val="2"/>
            <charset val="238"/>
          </rPr>
          <t>SZV_B:HDUtem1</t>
        </r>
      </text>
    </comment>
    <comment ref="S130" authorId="0" shapeId="0">
      <text>
        <r>
          <rPr>
            <sz val="11"/>
            <rFont val="Calibri"/>
            <family val="2"/>
            <charset val="238"/>
          </rPr>
          <t>SZV_B:ECSUtem1</t>
        </r>
      </text>
    </comment>
    <comment ref="T130" authorId="0" shapeId="0">
      <text>
        <r>
          <rPr>
            <sz val="11"/>
            <rFont val="Calibri"/>
            <family val="2"/>
            <charset val="238"/>
          </rPr>
          <t>SZV_B:KFHUtem1</t>
        </r>
      </text>
    </comment>
    <comment ref="U130" authorId="0" shapeId="0">
      <text>
        <r>
          <rPr>
            <sz val="11"/>
            <rFont val="Calibri"/>
            <family val="2"/>
            <charset val="238"/>
          </rPr>
          <t>SZV_B:Egyeb_SajatUtem1</t>
        </r>
      </text>
    </comment>
    <comment ref="V130" authorId="0" shapeId="0">
      <text>
        <r>
          <rPr>
            <sz val="11"/>
            <rFont val="Calibri"/>
            <family val="2"/>
            <charset val="238"/>
          </rPr>
          <t>SZV_B:DijUtem1</t>
        </r>
      </text>
    </comment>
    <comment ref="W130" authorId="0" shapeId="0">
      <text>
        <r>
          <rPr>
            <sz val="11"/>
            <rFont val="Calibri"/>
            <family val="2"/>
            <charset val="238"/>
          </rPr>
          <t>SZV_B:EM_Melleklet1_Utem1</t>
        </r>
      </text>
    </comment>
    <comment ref="X130" authorId="0" shapeId="0">
      <text>
        <r>
          <rPr>
            <sz val="11"/>
            <rFont val="Calibri"/>
            <family val="2"/>
            <charset val="238"/>
          </rPr>
          <t>SZV_B:EgyebAllamiUtem1</t>
        </r>
      </text>
    </comment>
    <comment ref="Y130" authorId="0" shapeId="0">
      <text>
        <r>
          <rPr>
            <sz val="11"/>
            <rFont val="Calibri"/>
            <family val="2"/>
            <charset val="238"/>
          </rPr>
          <t>SZV_B:OnkormanyzatiUtem1</t>
        </r>
      </text>
    </comment>
    <comment ref="Z130" authorId="0" shapeId="0">
      <text>
        <r>
          <rPr>
            <sz val="11"/>
            <rFont val="Calibri"/>
            <family val="2"/>
            <charset val="238"/>
          </rPr>
          <t>SZV_B:EUUtem1</t>
        </r>
      </text>
    </comment>
    <comment ref="AA130" authorId="0" shapeId="0">
      <text>
        <r>
          <rPr>
            <sz val="11"/>
            <rFont val="Calibri"/>
            <family val="2"/>
            <charset val="238"/>
          </rPr>
          <t>SZV_B:EgyebUtem1</t>
        </r>
      </text>
    </comment>
    <comment ref="AB130" authorId="0" shapeId="0">
      <text>
        <r>
          <rPr>
            <sz val="11"/>
            <rFont val="Calibri"/>
            <family val="2"/>
            <charset val="238"/>
          </rPr>
          <t>SZV_B:HitelKotvenyUtem1</t>
        </r>
      </text>
    </comment>
    <comment ref="AC130" authorId="0" shapeId="0">
      <text>
        <r>
          <rPr>
            <sz val="11"/>
            <rFont val="Calibri"/>
            <family val="2"/>
            <charset val="238"/>
          </rPr>
          <t>SZV_B:OsszesenUtem1</t>
        </r>
      </text>
    </comment>
    <comment ref="AF130" authorId="0" shapeId="0">
      <text>
        <r>
          <rPr>
            <sz val="11"/>
            <rFont val="Calibri"/>
            <family val="2"/>
            <charset val="238"/>
          </rPr>
          <t>SZV_B:HDUtem2</t>
        </r>
      </text>
    </comment>
    <comment ref="AG130" authorId="0" shapeId="0">
      <text>
        <r>
          <rPr>
            <sz val="11"/>
            <rFont val="Calibri"/>
            <family val="2"/>
            <charset val="238"/>
          </rPr>
          <t>SZV_B:ECSUtem2</t>
        </r>
      </text>
    </comment>
    <comment ref="AH130" authorId="0" shapeId="0">
      <text>
        <r>
          <rPr>
            <sz val="11"/>
            <rFont val="Calibri"/>
            <family val="2"/>
            <charset val="238"/>
          </rPr>
          <t>SZV_B:KFHUtem2</t>
        </r>
      </text>
    </comment>
    <comment ref="AI130" authorId="0" shapeId="0">
      <text>
        <r>
          <rPr>
            <sz val="11"/>
            <rFont val="Calibri"/>
            <family val="2"/>
            <charset val="238"/>
          </rPr>
          <t>SZV_B:Egyeb_SajatUtem2</t>
        </r>
      </text>
    </comment>
    <comment ref="AJ130" authorId="0" shapeId="0">
      <text>
        <r>
          <rPr>
            <sz val="11"/>
            <rFont val="Calibri"/>
            <family val="2"/>
            <charset val="238"/>
          </rPr>
          <t>SZV_B:DijUtem2</t>
        </r>
      </text>
    </comment>
    <comment ref="AK130" authorId="0" shapeId="0">
      <text>
        <r>
          <rPr>
            <sz val="11"/>
            <rFont val="Calibri"/>
            <family val="2"/>
            <charset val="238"/>
          </rPr>
          <t>SZV_B:EM_Melleklet1_Utem2</t>
        </r>
      </text>
    </comment>
    <comment ref="AL130" authorId="0" shapeId="0">
      <text>
        <r>
          <rPr>
            <sz val="11"/>
            <rFont val="Calibri"/>
            <family val="2"/>
            <charset val="238"/>
          </rPr>
          <t>SZV_B:EgyebAllamiUtem2</t>
        </r>
      </text>
    </comment>
    <comment ref="AM130" authorId="0" shapeId="0">
      <text>
        <r>
          <rPr>
            <sz val="11"/>
            <rFont val="Calibri"/>
            <family val="2"/>
            <charset val="238"/>
          </rPr>
          <t>SZV_B:OnkormanyzatiUtem2</t>
        </r>
      </text>
    </comment>
    <comment ref="AN130" authorId="0" shapeId="0">
      <text>
        <r>
          <rPr>
            <sz val="11"/>
            <rFont val="Calibri"/>
            <family val="2"/>
            <charset val="238"/>
          </rPr>
          <t>SZV_B:EUUtem2</t>
        </r>
      </text>
    </comment>
    <comment ref="AO130" authorId="0" shapeId="0">
      <text>
        <r>
          <rPr>
            <sz val="11"/>
            <rFont val="Calibri"/>
            <family val="2"/>
            <charset val="238"/>
          </rPr>
          <t>SZV_B:EgyebUtem2</t>
        </r>
      </text>
    </comment>
    <comment ref="AP130" authorId="0" shapeId="0">
      <text>
        <r>
          <rPr>
            <sz val="11"/>
            <rFont val="Calibri"/>
            <family val="2"/>
            <charset val="238"/>
          </rPr>
          <t>SZV_B:HitelKotvenyUtem2</t>
        </r>
      </text>
    </comment>
    <comment ref="AQ130" authorId="0" shapeId="0">
      <text>
        <r>
          <rPr>
            <sz val="11"/>
            <rFont val="Calibri"/>
            <family val="2"/>
            <charset val="238"/>
          </rPr>
          <t>SZV_B:OsszesenUtem2</t>
        </r>
      </text>
    </comment>
    <comment ref="AR130" authorId="0" shapeId="0">
      <text>
        <r>
          <rPr>
            <sz val="11"/>
            <rFont val="Calibri"/>
            <family val="2"/>
            <charset val="238"/>
          </rPr>
          <t>SZV_B:ForrashianyUtem2</t>
        </r>
      </text>
    </comment>
    <comment ref="AU130" authorId="0" shapeId="0">
      <text>
        <r>
          <rPr>
            <sz val="11"/>
            <rFont val="Calibri"/>
            <family val="2"/>
            <charset val="238"/>
          </rPr>
          <t>SZV_B:Indokolas</t>
        </r>
      </text>
    </comment>
    <comment ref="AV130" authorId="0" shapeId="0">
      <text>
        <r>
          <rPr>
            <sz val="11"/>
            <rFont val="Calibri"/>
            <family val="2"/>
            <charset val="238"/>
          </rPr>
          <t>SZV_B:Megjegyzes</t>
        </r>
      </text>
    </comment>
    <comment ref="AW130" authorId="0" shapeId="0">
      <text>
        <r>
          <rPr>
            <sz val="11"/>
            <rFont val="Calibri"/>
            <family val="2"/>
            <charset val="238"/>
          </rPr>
          <t>SZV_B:FeladatSorszam</t>
        </r>
      </text>
    </comment>
    <comment ref="AY130" authorId="0" shapeId="0">
      <text>
        <r>
          <rPr>
            <sz val="11"/>
            <rFont val="Calibri"/>
            <family val="2"/>
            <charset val="238"/>
          </rPr>
          <t>SZV_B:ISA</t>
        </r>
      </text>
    </comment>
    <comment ref="B131" authorId="0" shapeId="0">
      <text>
        <r>
          <rPr>
            <sz val="11"/>
            <rFont val="Calibri"/>
            <family val="2"/>
            <charset val="238"/>
          </rPr>
          <t>SZV_B:FontossagiSorrent</t>
        </r>
      </text>
    </comment>
    <comment ref="C131" authorId="0" shapeId="0">
      <text>
        <r>
          <rPr>
            <sz val="11"/>
            <rFont val="Calibri"/>
            <family val="2"/>
            <charset val="238"/>
          </rPr>
          <t>SZV_B:FeladatKategoria</t>
        </r>
      </text>
    </comment>
    <comment ref="D131" authorId="0" shapeId="0">
      <text>
        <r>
          <rPr>
            <sz val="11"/>
            <rFont val="Calibri"/>
            <family val="2"/>
            <charset val="238"/>
          </rPr>
          <t>SZV_B:FeladatMegnevezes</t>
        </r>
      </text>
    </comment>
    <comment ref="E131" authorId="0" shapeId="0">
      <text>
        <r>
          <rPr>
            <sz val="11"/>
            <rFont val="Calibri"/>
            <family val="2"/>
            <charset val="238"/>
          </rPr>
          <t>SZV_B:ElviEngedelySzam</t>
        </r>
      </text>
    </comment>
    <comment ref="F131" authorId="0" shapeId="0">
      <text>
        <r>
          <rPr>
            <sz val="11"/>
            <rFont val="Calibri"/>
            <family val="2"/>
            <charset val="238"/>
          </rPr>
          <t>SZV_B:VKR_Kod</t>
        </r>
      </text>
    </comment>
    <comment ref="G131" authorId="0" shapeId="0">
      <text>
        <r>
          <rPr>
            <sz val="11"/>
            <rFont val="Calibri"/>
            <family val="2"/>
            <charset val="238"/>
          </rPr>
          <t>SZV_B:VKR_Nev</t>
        </r>
      </text>
    </comment>
    <comment ref="H131" authorId="0" shapeId="0">
      <text>
        <r>
          <rPr>
            <sz val="11"/>
            <rFont val="Calibri"/>
            <family val="2"/>
            <charset val="238"/>
          </rPr>
          <t>SZV_B:FeladatAzonosito</t>
        </r>
      </text>
    </comment>
    <comment ref="I131" authorId="0" shapeId="0">
      <text>
        <r>
          <rPr>
            <sz val="11"/>
            <rFont val="Calibri"/>
            <family val="2"/>
            <charset val="238"/>
          </rPr>
          <t>SZV_B:EllatasiTerulet</t>
        </r>
      </text>
    </comment>
    <comment ref="J131" authorId="0" shapeId="0">
      <text>
        <r>
          <rPr>
            <sz val="11"/>
            <rFont val="Calibri"/>
            <family val="2"/>
            <charset val="238"/>
          </rPr>
          <t>SZV_B:EllatasertFelelos</t>
        </r>
      </text>
    </comment>
    <comment ref="K131" authorId="0" shapeId="0">
      <text>
        <r>
          <rPr>
            <sz val="11"/>
            <rFont val="Calibri"/>
            <family val="2"/>
            <charset val="238"/>
          </rPr>
          <t>SZV_B:TervezettNettoKoltseg</t>
        </r>
      </text>
    </comment>
    <comment ref="L131" authorId="0" shapeId="0">
      <text>
        <r>
          <rPr>
            <sz val="11"/>
            <rFont val="Calibri"/>
            <family val="2"/>
            <charset val="238"/>
          </rPr>
          <t>SZV_B:IdotartamKezdes</t>
        </r>
      </text>
    </comment>
    <comment ref="M131" authorId="0" shapeId="0">
      <text>
        <r>
          <rPr>
            <sz val="11"/>
            <rFont val="Calibri"/>
            <family val="2"/>
            <charset val="238"/>
          </rPr>
          <t>SZV_B:IdotartamBefejezes</t>
        </r>
      </text>
    </comment>
    <comment ref="N131" authorId="0" shapeId="0">
      <text>
        <r>
          <rPr>
            <sz val="11"/>
            <rFont val="Calibri"/>
            <family val="2"/>
            <charset val="238"/>
          </rPr>
          <t>SZV_B:NettoKoltsegUtem1</t>
        </r>
      </text>
    </comment>
    <comment ref="O131" authorId="0" shapeId="0">
      <text>
        <r>
          <rPr>
            <sz val="11"/>
            <rFont val="Calibri"/>
            <family val="2"/>
            <charset val="238"/>
          </rPr>
          <t>SZV_B:NettoKoltsegUtem2</t>
        </r>
      </text>
    </comment>
    <comment ref="P131" authorId="0" shapeId="0">
      <text>
        <r>
          <rPr>
            <sz val="11"/>
            <rFont val="Calibri"/>
            <family val="2"/>
            <charset val="238"/>
          </rPr>
          <t>SZV_B:EM_Melleklet2_KTG</t>
        </r>
      </text>
    </comment>
    <comment ref="R131" authorId="0" shapeId="0">
      <text>
        <r>
          <rPr>
            <sz val="11"/>
            <rFont val="Calibri"/>
            <family val="2"/>
            <charset val="238"/>
          </rPr>
          <t>SZV_B:HDUtem1</t>
        </r>
      </text>
    </comment>
    <comment ref="S131" authorId="0" shapeId="0">
      <text>
        <r>
          <rPr>
            <sz val="11"/>
            <rFont val="Calibri"/>
            <family val="2"/>
            <charset val="238"/>
          </rPr>
          <t>SZV_B:ECSUtem1</t>
        </r>
      </text>
    </comment>
    <comment ref="T131" authorId="0" shapeId="0">
      <text>
        <r>
          <rPr>
            <sz val="11"/>
            <rFont val="Calibri"/>
            <family val="2"/>
            <charset val="238"/>
          </rPr>
          <t>SZV_B:KFHUtem1</t>
        </r>
      </text>
    </comment>
    <comment ref="U131" authorId="0" shapeId="0">
      <text>
        <r>
          <rPr>
            <sz val="11"/>
            <rFont val="Calibri"/>
            <family val="2"/>
            <charset val="238"/>
          </rPr>
          <t>SZV_B:Egyeb_SajatUtem1</t>
        </r>
      </text>
    </comment>
    <comment ref="V131" authorId="0" shapeId="0">
      <text>
        <r>
          <rPr>
            <sz val="11"/>
            <rFont val="Calibri"/>
            <family val="2"/>
            <charset val="238"/>
          </rPr>
          <t>SZV_B:DijUtem1</t>
        </r>
      </text>
    </comment>
    <comment ref="W131" authorId="0" shapeId="0">
      <text>
        <r>
          <rPr>
            <sz val="11"/>
            <rFont val="Calibri"/>
            <family val="2"/>
            <charset val="238"/>
          </rPr>
          <t>SZV_B:EM_Melleklet1_Utem1</t>
        </r>
      </text>
    </comment>
    <comment ref="X131" authorId="0" shapeId="0">
      <text>
        <r>
          <rPr>
            <sz val="11"/>
            <rFont val="Calibri"/>
            <family val="2"/>
            <charset val="238"/>
          </rPr>
          <t>SZV_B:EgyebAllamiUtem1</t>
        </r>
      </text>
    </comment>
    <comment ref="Y131" authorId="0" shapeId="0">
      <text>
        <r>
          <rPr>
            <sz val="11"/>
            <rFont val="Calibri"/>
            <family val="2"/>
            <charset val="238"/>
          </rPr>
          <t>SZV_B:OnkormanyzatiUtem1</t>
        </r>
      </text>
    </comment>
    <comment ref="Z131" authorId="0" shapeId="0">
      <text>
        <r>
          <rPr>
            <sz val="11"/>
            <rFont val="Calibri"/>
            <family val="2"/>
            <charset val="238"/>
          </rPr>
          <t>SZV_B:EUUtem1</t>
        </r>
      </text>
    </comment>
    <comment ref="AA131" authorId="0" shapeId="0">
      <text>
        <r>
          <rPr>
            <sz val="11"/>
            <rFont val="Calibri"/>
            <family val="2"/>
            <charset val="238"/>
          </rPr>
          <t>SZV_B:EgyebUtem1</t>
        </r>
      </text>
    </comment>
    <comment ref="AB131" authorId="0" shapeId="0">
      <text>
        <r>
          <rPr>
            <sz val="11"/>
            <rFont val="Calibri"/>
            <family val="2"/>
            <charset val="238"/>
          </rPr>
          <t>SZV_B:HitelKotvenyUtem1</t>
        </r>
      </text>
    </comment>
    <comment ref="AC131" authorId="0" shapeId="0">
      <text>
        <r>
          <rPr>
            <sz val="11"/>
            <rFont val="Calibri"/>
            <family val="2"/>
            <charset val="238"/>
          </rPr>
          <t>SZV_B:OsszesenUtem1</t>
        </r>
      </text>
    </comment>
    <comment ref="AF131" authorId="0" shapeId="0">
      <text>
        <r>
          <rPr>
            <sz val="11"/>
            <rFont val="Calibri"/>
            <family val="2"/>
            <charset val="238"/>
          </rPr>
          <t>SZV_B:HDUtem2</t>
        </r>
      </text>
    </comment>
    <comment ref="AG131" authorId="0" shapeId="0">
      <text>
        <r>
          <rPr>
            <sz val="11"/>
            <rFont val="Calibri"/>
            <family val="2"/>
            <charset val="238"/>
          </rPr>
          <t>SZV_B:ECSUtem2</t>
        </r>
      </text>
    </comment>
    <comment ref="AH131" authorId="0" shapeId="0">
      <text>
        <r>
          <rPr>
            <sz val="11"/>
            <rFont val="Calibri"/>
            <family val="2"/>
            <charset val="238"/>
          </rPr>
          <t>SZV_B:KFHUtem2</t>
        </r>
      </text>
    </comment>
    <comment ref="AI131" authorId="0" shapeId="0">
      <text>
        <r>
          <rPr>
            <sz val="11"/>
            <rFont val="Calibri"/>
            <family val="2"/>
            <charset val="238"/>
          </rPr>
          <t>SZV_B:Egyeb_SajatUtem2</t>
        </r>
      </text>
    </comment>
    <comment ref="AJ131" authorId="0" shapeId="0">
      <text>
        <r>
          <rPr>
            <sz val="11"/>
            <rFont val="Calibri"/>
            <family val="2"/>
            <charset val="238"/>
          </rPr>
          <t>SZV_B:DijUtem2</t>
        </r>
      </text>
    </comment>
    <comment ref="AK131" authorId="0" shapeId="0">
      <text>
        <r>
          <rPr>
            <sz val="11"/>
            <rFont val="Calibri"/>
            <family val="2"/>
            <charset val="238"/>
          </rPr>
          <t>SZV_B:EM_Melleklet1_Utem2</t>
        </r>
      </text>
    </comment>
    <comment ref="AL131" authorId="0" shapeId="0">
      <text>
        <r>
          <rPr>
            <sz val="11"/>
            <rFont val="Calibri"/>
            <family val="2"/>
            <charset val="238"/>
          </rPr>
          <t>SZV_B:EgyebAllamiUtem2</t>
        </r>
      </text>
    </comment>
    <comment ref="AM131" authorId="0" shapeId="0">
      <text>
        <r>
          <rPr>
            <sz val="11"/>
            <rFont val="Calibri"/>
            <family val="2"/>
            <charset val="238"/>
          </rPr>
          <t>SZV_B:OnkormanyzatiUtem2</t>
        </r>
      </text>
    </comment>
    <comment ref="AN131" authorId="0" shapeId="0">
      <text>
        <r>
          <rPr>
            <sz val="11"/>
            <rFont val="Calibri"/>
            <family val="2"/>
            <charset val="238"/>
          </rPr>
          <t>SZV_B:EUUtem2</t>
        </r>
      </text>
    </comment>
    <comment ref="AO131" authorId="0" shapeId="0">
      <text>
        <r>
          <rPr>
            <sz val="11"/>
            <rFont val="Calibri"/>
            <family val="2"/>
            <charset val="238"/>
          </rPr>
          <t>SZV_B:EgyebUtem2</t>
        </r>
      </text>
    </comment>
    <comment ref="AP131" authorId="0" shapeId="0">
      <text>
        <r>
          <rPr>
            <sz val="11"/>
            <rFont val="Calibri"/>
            <family val="2"/>
            <charset val="238"/>
          </rPr>
          <t>SZV_B:HitelKotvenyUtem2</t>
        </r>
      </text>
    </comment>
    <comment ref="AQ131" authorId="0" shapeId="0">
      <text>
        <r>
          <rPr>
            <sz val="11"/>
            <rFont val="Calibri"/>
            <family val="2"/>
            <charset val="238"/>
          </rPr>
          <t>SZV_B:OsszesenUtem2</t>
        </r>
      </text>
    </comment>
    <comment ref="AR131" authorId="0" shapeId="0">
      <text>
        <r>
          <rPr>
            <sz val="11"/>
            <rFont val="Calibri"/>
            <family val="2"/>
            <charset val="238"/>
          </rPr>
          <t>SZV_B:ForrashianyUtem2</t>
        </r>
      </text>
    </comment>
    <comment ref="AU131" authorId="0" shapeId="0">
      <text>
        <r>
          <rPr>
            <sz val="11"/>
            <rFont val="Calibri"/>
            <family val="2"/>
            <charset val="238"/>
          </rPr>
          <t>SZV_B:Indokolas</t>
        </r>
      </text>
    </comment>
    <comment ref="AV131" authorId="0" shapeId="0">
      <text>
        <r>
          <rPr>
            <sz val="11"/>
            <rFont val="Calibri"/>
            <family val="2"/>
            <charset val="238"/>
          </rPr>
          <t>SZV_B:Megjegyzes</t>
        </r>
      </text>
    </comment>
    <comment ref="AW131" authorId="0" shapeId="0">
      <text>
        <r>
          <rPr>
            <sz val="11"/>
            <rFont val="Calibri"/>
            <family val="2"/>
            <charset val="238"/>
          </rPr>
          <t>SZV_B:FeladatSorszam</t>
        </r>
      </text>
    </comment>
    <comment ref="AY131" authorId="0" shapeId="0">
      <text>
        <r>
          <rPr>
            <sz val="11"/>
            <rFont val="Calibri"/>
            <family val="2"/>
            <charset val="238"/>
          </rPr>
          <t>SZV_B:ISA</t>
        </r>
      </text>
    </comment>
    <comment ref="B132" authorId="0" shapeId="0">
      <text>
        <r>
          <rPr>
            <sz val="11"/>
            <rFont val="Calibri"/>
            <family val="2"/>
            <charset val="238"/>
          </rPr>
          <t>SZV_B:FontossagiSorrent</t>
        </r>
      </text>
    </comment>
    <comment ref="C132" authorId="0" shapeId="0">
      <text>
        <r>
          <rPr>
            <sz val="11"/>
            <rFont val="Calibri"/>
            <family val="2"/>
            <charset val="238"/>
          </rPr>
          <t>SZV_B:FeladatKategoria</t>
        </r>
      </text>
    </comment>
    <comment ref="D132" authorId="0" shapeId="0">
      <text>
        <r>
          <rPr>
            <sz val="11"/>
            <rFont val="Calibri"/>
            <family val="2"/>
            <charset val="238"/>
          </rPr>
          <t>SZV_B:FeladatMegnevezes</t>
        </r>
      </text>
    </comment>
    <comment ref="E132" authorId="0" shapeId="0">
      <text>
        <r>
          <rPr>
            <sz val="11"/>
            <rFont val="Calibri"/>
            <family val="2"/>
            <charset val="238"/>
          </rPr>
          <t>SZV_B:ElviEngedelySzam</t>
        </r>
      </text>
    </comment>
    <comment ref="F132" authorId="0" shapeId="0">
      <text>
        <r>
          <rPr>
            <sz val="11"/>
            <rFont val="Calibri"/>
            <family val="2"/>
            <charset val="238"/>
          </rPr>
          <t>SZV_B:VKR_Kod</t>
        </r>
      </text>
    </comment>
    <comment ref="G132" authorId="0" shapeId="0">
      <text>
        <r>
          <rPr>
            <sz val="11"/>
            <rFont val="Calibri"/>
            <family val="2"/>
            <charset val="238"/>
          </rPr>
          <t>SZV_B:VKR_Nev</t>
        </r>
      </text>
    </comment>
    <comment ref="H132" authorId="0" shapeId="0">
      <text>
        <r>
          <rPr>
            <sz val="11"/>
            <rFont val="Calibri"/>
            <family val="2"/>
            <charset val="238"/>
          </rPr>
          <t>SZV_B:FeladatAzonosito</t>
        </r>
      </text>
    </comment>
    <comment ref="I132" authorId="0" shapeId="0">
      <text>
        <r>
          <rPr>
            <sz val="11"/>
            <rFont val="Calibri"/>
            <family val="2"/>
            <charset val="238"/>
          </rPr>
          <t>SZV_B:EllatasiTerulet</t>
        </r>
      </text>
    </comment>
    <comment ref="J132" authorId="0" shapeId="0">
      <text>
        <r>
          <rPr>
            <sz val="11"/>
            <rFont val="Calibri"/>
            <family val="2"/>
            <charset val="238"/>
          </rPr>
          <t>SZV_B:EllatasertFelelos</t>
        </r>
      </text>
    </comment>
    <comment ref="K132" authorId="0" shapeId="0">
      <text>
        <r>
          <rPr>
            <sz val="11"/>
            <rFont val="Calibri"/>
            <family val="2"/>
            <charset val="238"/>
          </rPr>
          <t>SZV_B:TervezettNettoKoltseg</t>
        </r>
      </text>
    </comment>
    <comment ref="L132" authorId="0" shapeId="0">
      <text>
        <r>
          <rPr>
            <sz val="11"/>
            <rFont val="Calibri"/>
            <family val="2"/>
            <charset val="238"/>
          </rPr>
          <t>SZV_B:IdotartamKezdes</t>
        </r>
      </text>
    </comment>
    <comment ref="M132" authorId="0" shapeId="0">
      <text>
        <r>
          <rPr>
            <sz val="11"/>
            <rFont val="Calibri"/>
            <family val="2"/>
            <charset val="238"/>
          </rPr>
          <t>SZV_B:IdotartamBefejezes</t>
        </r>
      </text>
    </comment>
    <comment ref="N132" authorId="0" shapeId="0">
      <text>
        <r>
          <rPr>
            <sz val="11"/>
            <rFont val="Calibri"/>
            <family val="2"/>
            <charset val="238"/>
          </rPr>
          <t>SZV_B:NettoKoltsegUtem1</t>
        </r>
      </text>
    </comment>
    <comment ref="O132" authorId="0" shapeId="0">
      <text>
        <r>
          <rPr>
            <sz val="11"/>
            <rFont val="Calibri"/>
            <family val="2"/>
            <charset val="238"/>
          </rPr>
          <t>SZV_B:NettoKoltsegUtem2</t>
        </r>
      </text>
    </comment>
    <comment ref="P132" authorId="0" shapeId="0">
      <text>
        <r>
          <rPr>
            <sz val="11"/>
            <rFont val="Calibri"/>
            <family val="2"/>
            <charset val="238"/>
          </rPr>
          <t>SZV_B:EM_Melleklet2_KTG</t>
        </r>
      </text>
    </comment>
    <comment ref="R132" authorId="0" shapeId="0">
      <text>
        <r>
          <rPr>
            <sz val="11"/>
            <rFont val="Calibri"/>
            <family val="2"/>
            <charset val="238"/>
          </rPr>
          <t>SZV_B:HDUtem1</t>
        </r>
      </text>
    </comment>
    <comment ref="S132" authorId="0" shapeId="0">
      <text>
        <r>
          <rPr>
            <sz val="11"/>
            <rFont val="Calibri"/>
            <family val="2"/>
            <charset val="238"/>
          </rPr>
          <t>SZV_B:ECSUtem1</t>
        </r>
      </text>
    </comment>
    <comment ref="T132" authorId="0" shapeId="0">
      <text>
        <r>
          <rPr>
            <sz val="11"/>
            <rFont val="Calibri"/>
            <family val="2"/>
            <charset val="238"/>
          </rPr>
          <t>SZV_B:KFHUtem1</t>
        </r>
      </text>
    </comment>
    <comment ref="U132" authorId="0" shapeId="0">
      <text>
        <r>
          <rPr>
            <sz val="11"/>
            <rFont val="Calibri"/>
            <family val="2"/>
            <charset val="238"/>
          </rPr>
          <t>SZV_B:Egyeb_SajatUtem1</t>
        </r>
      </text>
    </comment>
    <comment ref="V132" authorId="0" shapeId="0">
      <text>
        <r>
          <rPr>
            <sz val="11"/>
            <rFont val="Calibri"/>
            <family val="2"/>
            <charset val="238"/>
          </rPr>
          <t>SZV_B:DijUtem1</t>
        </r>
      </text>
    </comment>
    <comment ref="W132" authorId="0" shapeId="0">
      <text>
        <r>
          <rPr>
            <sz val="11"/>
            <rFont val="Calibri"/>
            <family val="2"/>
            <charset val="238"/>
          </rPr>
          <t>SZV_B:EM_Melleklet1_Utem1</t>
        </r>
      </text>
    </comment>
    <comment ref="X132" authorId="0" shapeId="0">
      <text>
        <r>
          <rPr>
            <sz val="11"/>
            <rFont val="Calibri"/>
            <family val="2"/>
            <charset val="238"/>
          </rPr>
          <t>SZV_B:EgyebAllamiUtem1</t>
        </r>
      </text>
    </comment>
    <comment ref="Y132" authorId="0" shapeId="0">
      <text>
        <r>
          <rPr>
            <sz val="11"/>
            <rFont val="Calibri"/>
            <family val="2"/>
            <charset val="238"/>
          </rPr>
          <t>SZV_B:OnkormanyzatiUtem1</t>
        </r>
      </text>
    </comment>
    <comment ref="Z132" authorId="0" shapeId="0">
      <text>
        <r>
          <rPr>
            <sz val="11"/>
            <rFont val="Calibri"/>
            <family val="2"/>
            <charset val="238"/>
          </rPr>
          <t>SZV_B:EUUtem1</t>
        </r>
      </text>
    </comment>
    <comment ref="AA132" authorId="0" shapeId="0">
      <text>
        <r>
          <rPr>
            <sz val="11"/>
            <rFont val="Calibri"/>
            <family val="2"/>
            <charset val="238"/>
          </rPr>
          <t>SZV_B:EgyebUtem1</t>
        </r>
      </text>
    </comment>
    <comment ref="AB132" authorId="0" shapeId="0">
      <text>
        <r>
          <rPr>
            <sz val="11"/>
            <rFont val="Calibri"/>
            <family val="2"/>
            <charset val="238"/>
          </rPr>
          <t>SZV_B:HitelKotvenyUtem1</t>
        </r>
      </text>
    </comment>
    <comment ref="AC132" authorId="0" shapeId="0">
      <text>
        <r>
          <rPr>
            <sz val="11"/>
            <rFont val="Calibri"/>
            <family val="2"/>
            <charset val="238"/>
          </rPr>
          <t>SZV_B:OsszesenUtem1</t>
        </r>
      </text>
    </comment>
    <comment ref="AF132" authorId="0" shapeId="0">
      <text>
        <r>
          <rPr>
            <sz val="11"/>
            <rFont val="Calibri"/>
            <family val="2"/>
            <charset val="238"/>
          </rPr>
          <t>SZV_B:HDUtem2</t>
        </r>
      </text>
    </comment>
    <comment ref="AG132" authorId="0" shapeId="0">
      <text>
        <r>
          <rPr>
            <sz val="11"/>
            <rFont val="Calibri"/>
            <family val="2"/>
            <charset val="238"/>
          </rPr>
          <t>SZV_B:ECSUtem2</t>
        </r>
      </text>
    </comment>
    <comment ref="AH132" authorId="0" shapeId="0">
      <text>
        <r>
          <rPr>
            <sz val="11"/>
            <rFont val="Calibri"/>
            <family val="2"/>
            <charset val="238"/>
          </rPr>
          <t>SZV_B:KFHUtem2</t>
        </r>
      </text>
    </comment>
    <comment ref="AI132" authorId="0" shapeId="0">
      <text>
        <r>
          <rPr>
            <sz val="11"/>
            <rFont val="Calibri"/>
            <family val="2"/>
            <charset val="238"/>
          </rPr>
          <t>SZV_B:Egyeb_SajatUtem2</t>
        </r>
      </text>
    </comment>
    <comment ref="AJ132" authorId="0" shapeId="0">
      <text>
        <r>
          <rPr>
            <sz val="11"/>
            <rFont val="Calibri"/>
            <family val="2"/>
            <charset val="238"/>
          </rPr>
          <t>SZV_B:DijUtem2</t>
        </r>
      </text>
    </comment>
    <comment ref="AK132" authorId="0" shapeId="0">
      <text>
        <r>
          <rPr>
            <sz val="11"/>
            <rFont val="Calibri"/>
            <family val="2"/>
            <charset val="238"/>
          </rPr>
          <t>SZV_B:EM_Melleklet1_Utem2</t>
        </r>
      </text>
    </comment>
    <comment ref="AL132" authorId="0" shapeId="0">
      <text>
        <r>
          <rPr>
            <sz val="11"/>
            <rFont val="Calibri"/>
            <family val="2"/>
            <charset val="238"/>
          </rPr>
          <t>SZV_B:EgyebAllamiUtem2</t>
        </r>
      </text>
    </comment>
    <comment ref="AM132" authorId="0" shapeId="0">
      <text>
        <r>
          <rPr>
            <sz val="11"/>
            <rFont val="Calibri"/>
            <family val="2"/>
            <charset val="238"/>
          </rPr>
          <t>SZV_B:OnkormanyzatiUtem2</t>
        </r>
      </text>
    </comment>
    <comment ref="AN132" authorId="0" shapeId="0">
      <text>
        <r>
          <rPr>
            <sz val="11"/>
            <rFont val="Calibri"/>
            <family val="2"/>
            <charset val="238"/>
          </rPr>
          <t>SZV_B:EUUtem2</t>
        </r>
      </text>
    </comment>
    <comment ref="AO132" authorId="0" shapeId="0">
      <text>
        <r>
          <rPr>
            <sz val="11"/>
            <rFont val="Calibri"/>
            <family val="2"/>
            <charset val="238"/>
          </rPr>
          <t>SZV_B:EgyebUtem2</t>
        </r>
      </text>
    </comment>
    <comment ref="AP132" authorId="0" shapeId="0">
      <text>
        <r>
          <rPr>
            <sz val="11"/>
            <rFont val="Calibri"/>
            <family val="2"/>
            <charset val="238"/>
          </rPr>
          <t>SZV_B:HitelKotvenyUtem2</t>
        </r>
      </text>
    </comment>
    <comment ref="AQ132" authorId="0" shapeId="0">
      <text>
        <r>
          <rPr>
            <sz val="11"/>
            <rFont val="Calibri"/>
            <family val="2"/>
            <charset val="238"/>
          </rPr>
          <t>SZV_B:OsszesenUtem2</t>
        </r>
      </text>
    </comment>
    <comment ref="AR132" authorId="0" shapeId="0">
      <text>
        <r>
          <rPr>
            <sz val="11"/>
            <rFont val="Calibri"/>
            <family val="2"/>
            <charset val="238"/>
          </rPr>
          <t>SZV_B:ForrashianyUtem2</t>
        </r>
      </text>
    </comment>
    <comment ref="AU132" authorId="0" shapeId="0">
      <text>
        <r>
          <rPr>
            <sz val="11"/>
            <rFont val="Calibri"/>
            <family val="2"/>
            <charset val="238"/>
          </rPr>
          <t>SZV_B:Indokolas</t>
        </r>
      </text>
    </comment>
    <comment ref="AV132" authorId="0" shapeId="0">
      <text>
        <r>
          <rPr>
            <sz val="11"/>
            <rFont val="Calibri"/>
            <family val="2"/>
            <charset val="238"/>
          </rPr>
          <t>SZV_B:Megjegyzes</t>
        </r>
      </text>
    </comment>
    <comment ref="AW132" authorId="0" shapeId="0">
      <text>
        <r>
          <rPr>
            <sz val="11"/>
            <rFont val="Calibri"/>
            <family val="2"/>
            <charset val="238"/>
          </rPr>
          <t>SZV_B:FeladatSorszam</t>
        </r>
      </text>
    </comment>
    <comment ref="AY132" authorId="0" shapeId="0">
      <text>
        <r>
          <rPr>
            <sz val="11"/>
            <rFont val="Calibri"/>
            <family val="2"/>
            <charset val="238"/>
          </rPr>
          <t>SZV_B:ISA</t>
        </r>
      </text>
    </comment>
    <comment ref="B134" authorId="0" shapeId="0">
      <text>
        <r>
          <rPr>
            <sz val="11"/>
            <rFont val="Calibri"/>
            <family val="2"/>
            <charset val="238"/>
          </rPr>
          <t>SZV_B:FontossagiSorrent</t>
        </r>
      </text>
    </comment>
    <comment ref="C134" authorId="0" shapeId="0">
      <text>
        <r>
          <rPr>
            <sz val="11"/>
            <rFont val="Calibri"/>
            <family val="2"/>
            <charset val="238"/>
          </rPr>
          <t>SZV_B:FeladatKategoria</t>
        </r>
      </text>
    </comment>
    <comment ref="D134" authorId="0" shapeId="0">
      <text>
        <r>
          <rPr>
            <sz val="11"/>
            <rFont val="Calibri"/>
            <family val="2"/>
            <charset val="238"/>
          </rPr>
          <t>SZV_B:FeladatMegnevezes</t>
        </r>
      </text>
    </comment>
    <comment ref="E134" authorId="0" shapeId="0">
      <text>
        <r>
          <rPr>
            <sz val="11"/>
            <rFont val="Calibri"/>
            <family val="2"/>
            <charset val="238"/>
          </rPr>
          <t>SZV_B:ElviEngedelySzam</t>
        </r>
      </text>
    </comment>
    <comment ref="F134" authorId="0" shapeId="0">
      <text>
        <r>
          <rPr>
            <sz val="11"/>
            <rFont val="Calibri"/>
            <family val="2"/>
            <charset val="238"/>
          </rPr>
          <t>SZV_B:VKR_Kod</t>
        </r>
      </text>
    </comment>
    <comment ref="G134" authorId="0" shapeId="0">
      <text>
        <r>
          <rPr>
            <sz val="11"/>
            <rFont val="Calibri"/>
            <family val="2"/>
            <charset val="238"/>
          </rPr>
          <t>SZV_B:VKR_Nev</t>
        </r>
      </text>
    </comment>
    <comment ref="H134" authorId="0" shapeId="0">
      <text>
        <r>
          <rPr>
            <sz val="11"/>
            <rFont val="Calibri"/>
            <family val="2"/>
            <charset val="238"/>
          </rPr>
          <t>SZV_B:FeladatAzonosito</t>
        </r>
      </text>
    </comment>
    <comment ref="I134" authorId="0" shapeId="0">
      <text>
        <r>
          <rPr>
            <sz val="11"/>
            <rFont val="Calibri"/>
            <family val="2"/>
            <charset val="238"/>
          </rPr>
          <t>SZV_B:EllatasiTerulet</t>
        </r>
      </text>
    </comment>
    <comment ref="J134" authorId="0" shapeId="0">
      <text>
        <r>
          <rPr>
            <sz val="11"/>
            <rFont val="Calibri"/>
            <family val="2"/>
            <charset val="238"/>
          </rPr>
          <t>SZV_B:EllatasertFelelos</t>
        </r>
      </text>
    </comment>
    <comment ref="K134" authorId="0" shapeId="0">
      <text>
        <r>
          <rPr>
            <sz val="11"/>
            <rFont val="Calibri"/>
            <family val="2"/>
            <charset val="238"/>
          </rPr>
          <t>SZV_B:TervezettNettoKoltseg</t>
        </r>
      </text>
    </comment>
    <comment ref="L134" authorId="0" shapeId="0">
      <text>
        <r>
          <rPr>
            <sz val="11"/>
            <rFont val="Calibri"/>
            <family val="2"/>
            <charset val="238"/>
          </rPr>
          <t>SZV_B:IdotartamKezdes</t>
        </r>
      </text>
    </comment>
    <comment ref="M134" authorId="0" shapeId="0">
      <text>
        <r>
          <rPr>
            <sz val="11"/>
            <rFont val="Calibri"/>
            <family val="2"/>
            <charset val="238"/>
          </rPr>
          <t>SZV_B:IdotartamBefejezes</t>
        </r>
      </text>
    </comment>
    <comment ref="N134" authorId="0" shapeId="0">
      <text>
        <r>
          <rPr>
            <sz val="11"/>
            <rFont val="Calibri"/>
            <family val="2"/>
            <charset val="238"/>
          </rPr>
          <t>SZV_B:NettoKoltsegUtem1</t>
        </r>
      </text>
    </comment>
    <comment ref="O134" authorId="0" shapeId="0">
      <text>
        <r>
          <rPr>
            <sz val="11"/>
            <rFont val="Calibri"/>
            <family val="2"/>
            <charset val="238"/>
          </rPr>
          <t>SZV_B:NettoKoltsegUtem2</t>
        </r>
      </text>
    </comment>
    <comment ref="P134" authorId="0" shapeId="0">
      <text>
        <r>
          <rPr>
            <sz val="11"/>
            <rFont val="Calibri"/>
            <family val="2"/>
            <charset val="238"/>
          </rPr>
          <t>SZV_B:EM_Melleklet2_KTG</t>
        </r>
      </text>
    </comment>
    <comment ref="R134" authorId="0" shapeId="0">
      <text>
        <r>
          <rPr>
            <sz val="11"/>
            <rFont val="Calibri"/>
            <family val="2"/>
            <charset val="238"/>
          </rPr>
          <t>SZV_B:HDUtem1</t>
        </r>
      </text>
    </comment>
    <comment ref="S134" authorId="0" shapeId="0">
      <text>
        <r>
          <rPr>
            <sz val="11"/>
            <rFont val="Calibri"/>
            <family val="2"/>
            <charset val="238"/>
          </rPr>
          <t>SZV_B:ECSUtem1</t>
        </r>
      </text>
    </comment>
    <comment ref="T134" authorId="0" shapeId="0">
      <text>
        <r>
          <rPr>
            <sz val="11"/>
            <rFont val="Calibri"/>
            <family val="2"/>
            <charset val="238"/>
          </rPr>
          <t>SZV_B:KFHUtem1</t>
        </r>
      </text>
    </comment>
    <comment ref="U134" authorId="0" shapeId="0">
      <text>
        <r>
          <rPr>
            <sz val="11"/>
            <rFont val="Calibri"/>
            <family val="2"/>
            <charset val="238"/>
          </rPr>
          <t>SZV_B:Egyeb_SajatUtem1</t>
        </r>
      </text>
    </comment>
    <comment ref="V134" authorId="0" shapeId="0">
      <text>
        <r>
          <rPr>
            <sz val="11"/>
            <rFont val="Calibri"/>
            <family val="2"/>
            <charset val="238"/>
          </rPr>
          <t>SZV_B:DijUtem1</t>
        </r>
      </text>
    </comment>
    <comment ref="W134" authorId="0" shapeId="0">
      <text>
        <r>
          <rPr>
            <sz val="11"/>
            <rFont val="Calibri"/>
            <family val="2"/>
            <charset val="238"/>
          </rPr>
          <t>SZV_B:EM_Melleklet1_Utem1</t>
        </r>
      </text>
    </comment>
    <comment ref="X134" authorId="0" shapeId="0">
      <text>
        <r>
          <rPr>
            <sz val="11"/>
            <rFont val="Calibri"/>
            <family val="2"/>
            <charset val="238"/>
          </rPr>
          <t>SZV_B:EgyebAllamiUtem1</t>
        </r>
      </text>
    </comment>
    <comment ref="Y134" authorId="0" shapeId="0">
      <text>
        <r>
          <rPr>
            <sz val="11"/>
            <rFont val="Calibri"/>
            <family val="2"/>
            <charset val="238"/>
          </rPr>
          <t>SZV_B:OnkormanyzatiUtem1</t>
        </r>
      </text>
    </comment>
    <comment ref="Z134" authorId="0" shapeId="0">
      <text>
        <r>
          <rPr>
            <sz val="11"/>
            <rFont val="Calibri"/>
            <family val="2"/>
            <charset val="238"/>
          </rPr>
          <t>SZV_B:EUUtem1</t>
        </r>
      </text>
    </comment>
    <comment ref="AA134" authorId="0" shapeId="0">
      <text>
        <r>
          <rPr>
            <sz val="11"/>
            <rFont val="Calibri"/>
            <family val="2"/>
            <charset val="238"/>
          </rPr>
          <t>SZV_B:EgyebUtem1</t>
        </r>
      </text>
    </comment>
    <comment ref="AB134" authorId="0" shapeId="0">
      <text>
        <r>
          <rPr>
            <sz val="11"/>
            <rFont val="Calibri"/>
            <family val="2"/>
            <charset val="238"/>
          </rPr>
          <t>SZV_B:HitelKotvenyUtem1</t>
        </r>
      </text>
    </comment>
    <comment ref="AC134" authorId="0" shapeId="0">
      <text>
        <r>
          <rPr>
            <sz val="11"/>
            <rFont val="Calibri"/>
            <family val="2"/>
            <charset val="238"/>
          </rPr>
          <t>SZV_B:OsszesenUtem1</t>
        </r>
      </text>
    </comment>
    <comment ref="AF134" authorId="0" shapeId="0">
      <text>
        <r>
          <rPr>
            <sz val="11"/>
            <rFont val="Calibri"/>
            <family val="2"/>
            <charset val="238"/>
          </rPr>
          <t>SZV_B:HDUtem2</t>
        </r>
      </text>
    </comment>
    <comment ref="AG134" authorId="0" shapeId="0">
      <text>
        <r>
          <rPr>
            <sz val="11"/>
            <rFont val="Calibri"/>
            <family val="2"/>
            <charset val="238"/>
          </rPr>
          <t>SZV_B:ECSUtem2</t>
        </r>
      </text>
    </comment>
    <comment ref="AH134" authorId="0" shapeId="0">
      <text>
        <r>
          <rPr>
            <sz val="11"/>
            <rFont val="Calibri"/>
            <family val="2"/>
            <charset val="238"/>
          </rPr>
          <t>SZV_B:KFHUtem2</t>
        </r>
      </text>
    </comment>
    <comment ref="AI134" authorId="0" shapeId="0">
      <text>
        <r>
          <rPr>
            <sz val="11"/>
            <rFont val="Calibri"/>
            <family val="2"/>
            <charset val="238"/>
          </rPr>
          <t>SZV_B:Egyeb_SajatUtem2</t>
        </r>
      </text>
    </comment>
    <comment ref="AJ134" authorId="0" shapeId="0">
      <text>
        <r>
          <rPr>
            <sz val="11"/>
            <rFont val="Calibri"/>
            <family val="2"/>
            <charset val="238"/>
          </rPr>
          <t>SZV_B:DijUtem2</t>
        </r>
      </text>
    </comment>
    <comment ref="AK134" authorId="0" shapeId="0">
      <text>
        <r>
          <rPr>
            <sz val="11"/>
            <rFont val="Calibri"/>
            <family val="2"/>
            <charset val="238"/>
          </rPr>
          <t>SZV_B:EM_Melleklet1_Utem2</t>
        </r>
      </text>
    </comment>
    <comment ref="AL134" authorId="0" shapeId="0">
      <text>
        <r>
          <rPr>
            <sz val="11"/>
            <rFont val="Calibri"/>
            <family val="2"/>
            <charset val="238"/>
          </rPr>
          <t>SZV_B:EgyebAllamiUtem2</t>
        </r>
      </text>
    </comment>
    <comment ref="AM134" authorId="0" shapeId="0">
      <text>
        <r>
          <rPr>
            <sz val="11"/>
            <rFont val="Calibri"/>
            <family val="2"/>
            <charset val="238"/>
          </rPr>
          <t>SZV_B:OnkormanyzatiUtem2</t>
        </r>
      </text>
    </comment>
    <comment ref="AN134" authorId="0" shapeId="0">
      <text>
        <r>
          <rPr>
            <sz val="11"/>
            <rFont val="Calibri"/>
            <family val="2"/>
            <charset val="238"/>
          </rPr>
          <t>SZV_B:EUUtem2</t>
        </r>
      </text>
    </comment>
    <comment ref="AO134" authorId="0" shapeId="0">
      <text>
        <r>
          <rPr>
            <sz val="11"/>
            <rFont val="Calibri"/>
            <family val="2"/>
            <charset val="238"/>
          </rPr>
          <t>SZV_B:EgyebUtem2</t>
        </r>
      </text>
    </comment>
    <comment ref="AP134" authorId="0" shapeId="0">
      <text>
        <r>
          <rPr>
            <sz val="11"/>
            <rFont val="Calibri"/>
            <family val="2"/>
            <charset val="238"/>
          </rPr>
          <t>SZV_B:HitelKotvenyUtem2</t>
        </r>
      </text>
    </comment>
    <comment ref="AQ134" authorId="0" shapeId="0">
      <text>
        <r>
          <rPr>
            <sz val="11"/>
            <rFont val="Calibri"/>
            <family val="2"/>
            <charset val="238"/>
          </rPr>
          <t>SZV_B:OsszesenUtem2</t>
        </r>
      </text>
    </comment>
    <comment ref="AR134" authorId="0" shapeId="0">
      <text>
        <r>
          <rPr>
            <sz val="11"/>
            <rFont val="Calibri"/>
            <family val="2"/>
            <charset val="238"/>
          </rPr>
          <t>SZV_B:ForrashianyUtem2</t>
        </r>
      </text>
    </comment>
    <comment ref="AU134" authorId="0" shapeId="0">
      <text>
        <r>
          <rPr>
            <sz val="11"/>
            <rFont val="Calibri"/>
            <family val="2"/>
            <charset val="238"/>
          </rPr>
          <t>SZV_B:Indokolas</t>
        </r>
      </text>
    </comment>
    <comment ref="AV134" authorId="0" shapeId="0">
      <text>
        <r>
          <rPr>
            <sz val="11"/>
            <rFont val="Calibri"/>
            <family val="2"/>
            <charset val="238"/>
          </rPr>
          <t>SZV_B:Megjegyzes</t>
        </r>
      </text>
    </comment>
    <comment ref="AW134" authorId="0" shapeId="0">
      <text>
        <r>
          <rPr>
            <sz val="11"/>
            <rFont val="Calibri"/>
            <family val="2"/>
            <charset val="238"/>
          </rPr>
          <t>SZV_B:FeladatSorszam</t>
        </r>
      </text>
    </comment>
    <comment ref="AY134" authorId="0" shapeId="0">
      <text>
        <r>
          <rPr>
            <sz val="11"/>
            <rFont val="Calibri"/>
            <family val="2"/>
            <charset val="238"/>
          </rPr>
          <t>SZV_B:ISA</t>
        </r>
      </text>
    </comment>
    <comment ref="B135" authorId="0" shapeId="0">
      <text>
        <r>
          <rPr>
            <sz val="11"/>
            <rFont val="Calibri"/>
            <family val="2"/>
            <charset val="238"/>
          </rPr>
          <t>SZV_B:FontossagiSorrent</t>
        </r>
      </text>
    </comment>
    <comment ref="C135" authorId="0" shapeId="0">
      <text>
        <r>
          <rPr>
            <sz val="11"/>
            <rFont val="Calibri"/>
            <family val="2"/>
            <charset val="238"/>
          </rPr>
          <t>SZV_B:FeladatKategoria</t>
        </r>
      </text>
    </comment>
    <comment ref="D135" authorId="0" shapeId="0">
      <text>
        <r>
          <rPr>
            <sz val="11"/>
            <rFont val="Calibri"/>
            <family val="2"/>
            <charset val="238"/>
          </rPr>
          <t>SZV_B:FeladatMegnevezes</t>
        </r>
      </text>
    </comment>
    <comment ref="E135" authorId="0" shapeId="0">
      <text>
        <r>
          <rPr>
            <sz val="11"/>
            <rFont val="Calibri"/>
            <family val="2"/>
            <charset val="238"/>
          </rPr>
          <t>SZV_B:ElviEngedelySzam</t>
        </r>
      </text>
    </comment>
    <comment ref="F135" authorId="0" shapeId="0">
      <text>
        <r>
          <rPr>
            <sz val="11"/>
            <rFont val="Calibri"/>
            <family val="2"/>
            <charset val="238"/>
          </rPr>
          <t>SZV_B:VKR_Kod</t>
        </r>
      </text>
    </comment>
    <comment ref="G135" authorId="0" shapeId="0">
      <text>
        <r>
          <rPr>
            <sz val="11"/>
            <rFont val="Calibri"/>
            <family val="2"/>
            <charset val="238"/>
          </rPr>
          <t>SZV_B:VKR_Nev</t>
        </r>
      </text>
    </comment>
    <comment ref="H135" authorId="0" shapeId="0">
      <text>
        <r>
          <rPr>
            <sz val="11"/>
            <rFont val="Calibri"/>
            <family val="2"/>
            <charset val="238"/>
          </rPr>
          <t>SZV_B:FeladatAzonosito</t>
        </r>
      </text>
    </comment>
    <comment ref="I135" authorId="0" shapeId="0">
      <text>
        <r>
          <rPr>
            <sz val="11"/>
            <rFont val="Calibri"/>
            <family val="2"/>
            <charset val="238"/>
          </rPr>
          <t>SZV_B:EllatasiTerulet</t>
        </r>
      </text>
    </comment>
    <comment ref="J135" authorId="0" shapeId="0">
      <text>
        <r>
          <rPr>
            <sz val="11"/>
            <rFont val="Calibri"/>
            <family val="2"/>
            <charset val="238"/>
          </rPr>
          <t>SZV_B:EllatasertFelelos</t>
        </r>
      </text>
    </comment>
    <comment ref="K135" authorId="0" shapeId="0">
      <text>
        <r>
          <rPr>
            <sz val="11"/>
            <rFont val="Calibri"/>
            <family val="2"/>
            <charset val="238"/>
          </rPr>
          <t>SZV_B:TervezettNettoKoltseg</t>
        </r>
      </text>
    </comment>
    <comment ref="L135" authorId="0" shapeId="0">
      <text>
        <r>
          <rPr>
            <sz val="11"/>
            <rFont val="Calibri"/>
            <family val="2"/>
            <charset val="238"/>
          </rPr>
          <t>SZV_B:IdotartamKezdes</t>
        </r>
      </text>
    </comment>
    <comment ref="M135" authorId="0" shapeId="0">
      <text>
        <r>
          <rPr>
            <sz val="11"/>
            <rFont val="Calibri"/>
            <family val="2"/>
            <charset val="238"/>
          </rPr>
          <t>SZV_B:IdotartamBefejezes</t>
        </r>
      </text>
    </comment>
    <comment ref="N135" authorId="0" shapeId="0">
      <text>
        <r>
          <rPr>
            <sz val="11"/>
            <rFont val="Calibri"/>
            <family val="2"/>
            <charset val="238"/>
          </rPr>
          <t>SZV_B:NettoKoltsegUtem1</t>
        </r>
      </text>
    </comment>
    <comment ref="O135" authorId="0" shapeId="0">
      <text>
        <r>
          <rPr>
            <sz val="11"/>
            <rFont val="Calibri"/>
            <family val="2"/>
            <charset val="238"/>
          </rPr>
          <t>SZV_B:NettoKoltsegUtem2</t>
        </r>
      </text>
    </comment>
    <comment ref="P135" authorId="0" shapeId="0">
      <text>
        <r>
          <rPr>
            <sz val="11"/>
            <rFont val="Calibri"/>
            <family val="2"/>
            <charset val="238"/>
          </rPr>
          <t>SZV_B:EM_Melleklet2_KTG</t>
        </r>
      </text>
    </comment>
    <comment ref="R135" authorId="0" shapeId="0">
      <text>
        <r>
          <rPr>
            <sz val="11"/>
            <rFont val="Calibri"/>
            <family val="2"/>
            <charset val="238"/>
          </rPr>
          <t>SZV_B:HDUtem1</t>
        </r>
      </text>
    </comment>
    <comment ref="S135" authorId="0" shapeId="0">
      <text>
        <r>
          <rPr>
            <sz val="11"/>
            <rFont val="Calibri"/>
            <family val="2"/>
            <charset val="238"/>
          </rPr>
          <t>SZV_B:ECSUtem1</t>
        </r>
      </text>
    </comment>
    <comment ref="T135" authorId="0" shapeId="0">
      <text>
        <r>
          <rPr>
            <sz val="11"/>
            <rFont val="Calibri"/>
            <family val="2"/>
            <charset val="238"/>
          </rPr>
          <t>SZV_B:KFHUtem1</t>
        </r>
      </text>
    </comment>
    <comment ref="U135" authorId="0" shapeId="0">
      <text>
        <r>
          <rPr>
            <sz val="11"/>
            <rFont val="Calibri"/>
            <family val="2"/>
            <charset val="238"/>
          </rPr>
          <t>SZV_B:Egyeb_SajatUtem1</t>
        </r>
      </text>
    </comment>
    <comment ref="V135" authorId="0" shapeId="0">
      <text>
        <r>
          <rPr>
            <sz val="11"/>
            <rFont val="Calibri"/>
            <family val="2"/>
            <charset val="238"/>
          </rPr>
          <t>SZV_B:DijUtem1</t>
        </r>
      </text>
    </comment>
    <comment ref="W135" authorId="0" shapeId="0">
      <text>
        <r>
          <rPr>
            <sz val="11"/>
            <rFont val="Calibri"/>
            <family val="2"/>
            <charset val="238"/>
          </rPr>
          <t>SZV_B:EM_Melleklet1_Utem1</t>
        </r>
      </text>
    </comment>
    <comment ref="X135" authorId="0" shapeId="0">
      <text>
        <r>
          <rPr>
            <sz val="11"/>
            <rFont val="Calibri"/>
            <family val="2"/>
            <charset val="238"/>
          </rPr>
          <t>SZV_B:EgyebAllamiUtem1</t>
        </r>
      </text>
    </comment>
    <comment ref="Y135" authorId="0" shapeId="0">
      <text>
        <r>
          <rPr>
            <sz val="11"/>
            <rFont val="Calibri"/>
            <family val="2"/>
            <charset val="238"/>
          </rPr>
          <t>SZV_B:OnkormanyzatiUtem1</t>
        </r>
      </text>
    </comment>
    <comment ref="Z135" authorId="0" shapeId="0">
      <text>
        <r>
          <rPr>
            <sz val="11"/>
            <rFont val="Calibri"/>
            <family val="2"/>
            <charset val="238"/>
          </rPr>
          <t>SZV_B:EUUtem1</t>
        </r>
      </text>
    </comment>
    <comment ref="AA135" authorId="0" shapeId="0">
      <text>
        <r>
          <rPr>
            <sz val="11"/>
            <rFont val="Calibri"/>
            <family val="2"/>
            <charset val="238"/>
          </rPr>
          <t>SZV_B:EgyebUtem1</t>
        </r>
      </text>
    </comment>
    <comment ref="AB135" authorId="0" shapeId="0">
      <text>
        <r>
          <rPr>
            <sz val="11"/>
            <rFont val="Calibri"/>
            <family val="2"/>
            <charset val="238"/>
          </rPr>
          <t>SZV_B:HitelKotvenyUtem1</t>
        </r>
      </text>
    </comment>
    <comment ref="AC135" authorId="0" shapeId="0">
      <text>
        <r>
          <rPr>
            <sz val="11"/>
            <rFont val="Calibri"/>
            <family val="2"/>
            <charset val="238"/>
          </rPr>
          <t>SZV_B:OsszesenUtem1</t>
        </r>
      </text>
    </comment>
    <comment ref="AF135" authorId="0" shapeId="0">
      <text>
        <r>
          <rPr>
            <sz val="11"/>
            <rFont val="Calibri"/>
            <family val="2"/>
            <charset val="238"/>
          </rPr>
          <t>SZV_B:HDUtem2</t>
        </r>
      </text>
    </comment>
    <comment ref="AG135" authorId="0" shapeId="0">
      <text>
        <r>
          <rPr>
            <sz val="11"/>
            <rFont val="Calibri"/>
            <family val="2"/>
            <charset val="238"/>
          </rPr>
          <t>SZV_B:ECSUtem2</t>
        </r>
      </text>
    </comment>
    <comment ref="AH135" authorId="0" shapeId="0">
      <text>
        <r>
          <rPr>
            <sz val="11"/>
            <rFont val="Calibri"/>
            <family val="2"/>
            <charset val="238"/>
          </rPr>
          <t>SZV_B:KFHUtem2</t>
        </r>
      </text>
    </comment>
    <comment ref="AI135" authorId="0" shapeId="0">
      <text>
        <r>
          <rPr>
            <sz val="11"/>
            <rFont val="Calibri"/>
            <family val="2"/>
            <charset val="238"/>
          </rPr>
          <t>SZV_B:Egyeb_SajatUtem2</t>
        </r>
      </text>
    </comment>
    <comment ref="AJ135" authorId="0" shapeId="0">
      <text>
        <r>
          <rPr>
            <sz val="11"/>
            <rFont val="Calibri"/>
            <family val="2"/>
            <charset val="238"/>
          </rPr>
          <t>SZV_B:DijUtem2</t>
        </r>
      </text>
    </comment>
    <comment ref="AK135" authorId="0" shapeId="0">
      <text>
        <r>
          <rPr>
            <sz val="11"/>
            <rFont val="Calibri"/>
            <family val="2"/>
            <charset val="238"/>
          </rPr>
          <t>SZV_B:EM_Melleklet1_Utem2</t>
        </r>
      </text>
    </comment>
    <comment ref="AL135" authorId="0" shapeId="0">
      <text>
        <r>
          <rPr>
            <sz val="11"/>
            <rFont val="Calibri"/>
            <family val="2"/>
            <charset val="238"/>
          </rPr>
          <t>SZV_B:EgyebAllamiUtem2</t>
        </r>
      </text>
    </comment>
    <comment ref="AM135" authorId="0" shapeId="0">
      <text>
        <r>
          <rPr>
            <sz val="11"/>
            <rFont val="Calibri"/>
            <family val="2"/>
            <charset val="238"/>
          </rPr>
          <t>SZV_B:OnkormanyzatiUtem2</t>
        </r>
      </text>
    </comment>
    <comment ref="AN135" authorId="0" shapeId="0">
      <text>
        <r>
          <rPr>
            <sz val="11"/>
            <rFont val="Calibri"/>
            <family val="2"/>
            <charset val="238"/>
          </rPr>
          <t>SZV_B:EUUtem2</t>
        </r>
      </text>
    </comment>
    <comment ref="AO135" authorId="0" shapeId="0">
      <text>
        <r>
          <rPr>
            <sz val="11"/>
            <rFont val="Calibri"/>
            <family val="2"/>
            <charset val="238"/>
          </rPr>
          <t>SZV_B:EgyebUtem2</t>
        </r>
      </text>
    </comment>
    <comment ref="AP135" authorId="0" shapeId="0">
      <text>
        <r>
          <rPr>
            <sz val="11"/>
            <rFont val="Calibri"/>
            <family val="2"/>
            <charset val="238"/>
          </rPr>
          <t>SZV_B:HitelKotvenyUtem2</t>
        </r>
      </text>
    </comment>
    <comment ref="AQ135" authorId="0" shapeId="0">
      <text>
        <r>
          <rPr>
            <sz val="11"/>
            <rFont val="Calibri"/>
            <family val="2"/>
            <charset val="238"/>
          </rPr>
          <t>SZV_B:OsszesenUtem2</t>
        </r>
      </text>
    </comment>
    <comment ref="AR135" authorId="0" shapeId="0">
      <text>
        <r>
          <rPr>
            <sz val="11"/>
            <rFont val="Calibri"/>
            <family val="2"/>
            <charset val="238"/>
          </rPr>
          <t>SZV_B:ForrashianyUtem2</t>
        </r>
      </text>
    </comment>
    <comment ref="AU135" authorId="0" shapeId="0">
      <text>
        <r>
          <rPr>
            <sz val="11"/>
            <rFont val="Calibri"/>
            <family val="2"/>
            <charset val="238"/>
          </rPr>
          <t>SZV_B:Indokolas</t>
        </r>
      </text>
    </comment>
    <comment ref="AV135" authorId="0" shapeId="0">
      <text>
        <r>
          <rPr>
            <sz val="11"/>
            <rFont val="Calibri"/>
            <family val="2"/>
            <charset val="238"/>
          </rPr>
          <t>SZV_B:Megjegyzes</t>
        </r>
      </text>
    </comment>
    <comment ref="AW135" authorId="0" shapeId="0">
      <text>
        <r>
          <rPr>
            <sz val="11"/>
            <rFont val="Calibri"/>
            <family val="2"/>
            <charset val="238"/>
          </rPr>
          <t>SZV_B:FeladatSorszam</t>
        </r>
      </text>
    </comment>
    <comment ref="AY135" authorId="0" shapeId="0">
      <text>
        <r>
          <rPr>
            <sz val="11"/>
            <rFont val="Calibri"/>
            <family val="2"/>
            <charset val="238"/>
          </rPr>
          <t>SZV_B:ISA</t>
        </r>
      </text>
    </comment>
    <comment ref="B136" authorId="0" shapeId="0">
      <text>
        <r>
          <rPr>
            <sz val="11"/>
            <rFont val="Calibri"/>
            <family val="2"/>
            <charset val="238"/>
          </rPr>
          <t>SZV_B:FontossagiSorrent</t>
        </r>
      </text>
    </comment>
    <comment ref="C136" authorId="0" shapeId="0">
      <text>
        <r>
          <rPr>
            <sz val="11"/>
            <rFont val="Calibri"/>
            <family val="2"/>
            <charset val="238"/>
          </rPr>
          <t>SZV_B:FeladatKategoria</t>
        </r>
      </text>
    </comment>
    <comment ref="D136" authorId="0" shapeId="0">
      <text>
        <r>
          <rPr>
            <sz val="11"/>
            <rFont val="Calibri"/>
            <family val="2"/>
            <charset val="238"/>
          </rPr>
          <t>SZV_B:FeladatMegnevezes</t>
        </r>
      </text>
    </comment>
    <comment ref="E136" authorId="0" shapeId="0">
      <text>
        <r>
          <rPr>
            <sz val="11"/>
            <rFont val="Calibri"/>
            <family val="2"/>
            <charset val="238"/>
          </rPr>
          <t>SZV_B:ElviEngedelySzam</t>
        </r>
      </text>
    </comment>
    <comment ref="F136" authorId="0" shapeId="0">
      <text>
        <r>
          <rPr>
            <sz val="11"/>
            <rFont val="Calibri"/>
            <family val="2"/>
            <charset val="238"/>
          </rPr>
          <t>SZV_B:VKR_Kod</t>
        </r>
      </text>
    </comment>
    <comment ref="G136" authorId="0" shapeId="0">
      <text>
        <r>
          <rPr>
            <sz val="11"/>
            <rFont val="Calibri"/>
            <family val="2"/>
            <charset val="238"/>
          </rPr>
          <t>SZV_B:VKR_Nev</t>
        </r>
      </text>
    </comment>
    <comment ref="H136" authorId="0" shapeId="0">
      <text>
        <r>
          <rPr>
            <sz val="11"/>
            <rFont val="Calibri"/>
            <family val="2"/>
            <charset val="238"/>
          </rPr>
          <t>SZV_B:FeladatAzonosito</t>
        </r>
      </text>
    </comment>
    <comment ref="I136" authorId="0" shapeId="0">
      <text>
        <r>
          <rPr>
            <sz val="11"/>
            <rFont val="Calibri"/>
            <family val="2"/>
            <charset val="238"/>
          </rPr>
          <t>SZV_B:EllatasiTerulet</t>
        </r>
      </text>
    </comment>
    <comment ref="J136" authorId="0" shapeId="0">
      <text>
        <r>
          <rPr>
            <sz val="11"/>
            <rFont val="Calibri"/>
            <family val="2"/>
            <charset val="238"/>
          </rPr>
          <t>SZV_B:EllatasertFelelos</t>
        </r>
      </text>
    </comment>
    <comment ref="K136" authorId="0" shapeId="0">
      <text>
        <r>
          <rPr>
            <sz val="11"/>
            <rFont val="Calibri"/>
            <family val="2"/>
            <charset val="238"/>
          </rPr>
          <t>SZV_B:TervezettNettoKoltseg</t>
        </r>
      </text>
    </comment>
    <comment ref="L136" authorId="0" shapeId="0">
      <text>
        <r>
          <rPr>
            <sz val="11"/>
            <rFont val="Calibri"/>
            <family val="2"/>
            <charset val="238"/>
          </rPr>
          <t>SZV_B:IdotartamKezdes</t>
        </r>
      </text>
    </comment>
    <comment ref="M136" authorId="0" shapeId="0">
      <text>
        <r>
          <rPr>
            <sz val="11"/>
            <rFont val="Calibri"/>
            <family val="2"/>
            <charset val="238"/>
          </rPr>
          <t>SZV_B:IdotartamBefejezes</t>
        </r>
      </text>
    </comment>
    <comment ref="N136" authorId="0" shapeId="0">
      <text>
        <r>
          <rPr>
            <sz val="11"/>
            <rFont val="Calibri"/>
            <family val="2"/>
            <charset val="238"/>
          </rPr>
          <t>SZV_B:NettoKoltsegUtem1</t>
        </r>
      </text>
    </comment>
    <comment ref="O136" authorId="0" shapeId="0">
      <text>
        <r>
          <rPr>
            <sz val="11"/>
            <rFont val="Calibri"/>
            <family val="2"/>
            <charset val="238"/>
          </rPr>
          <t>SZV_B:NettoKoltsegUtem2</t>
        </r>
      </text>
    </comment>
    <comment ref="P136" authorId="0" shapeId="0">
      <text>
        <r>
          <rPr>
            <sz val="11"/>
            <rFont val="Calibri"/>
            <family val="2"/>
            <charset val="238"/>
          </rPr>
          <t>SZV_B:EM_Melleklet2_KTG</t>
        </r>
      </text>
    </comment>
    <comment ref="R136" authorId="0" shapeId="0">
      <text>
        <r>
          <rPr>
            <sz val="11"/>
            <rFont val="Calibri"/>
            <family val="2"/>
            <charset val="238"/>
          </rPr>
          <t>SZV_B:HDUtem1</t>
        </r>
      </text>
    </comment>
    <comment ref="S136" authorId="0" shapeId="0">
      <text>
        <r>
          <rPr>
            <sz val="11"/>
            <rFont val="Calibri"/>
            <family val="2"/>
            <charset val="238"/>
          </rPr>
          <t>SZV_B:ECSUtem1</t>
        </r>
      </text>
    </comment>
    <comment ref="T136" authorId="0" shapeId="0">
      <text>
        <r>
          <rPr>
            <sz val="11"/>
            <rFont val="Calibri"/>
            <family val="2"/>
            <charset val="238"/>
          </rPr>
          <t>SZV_B:KFHUtem1</t>
        </r>
      </text>
    </comment>
    <comment ref="U136" authorId="0" shapeId="0">
      <text>
        <r>
          <rPr>
            <sz val="11"/>
            <rFont val="Calibri"/>
            <family val="2"/>
            <charset val="238"/>
          </rPr>
          <t>SZV_B:Egyeb_SajatUtem1</t>
        </r>
      </text>
    </comment>
    <comment ref="V136" authorId="0" shapeId="0">
      <text>
        <r>
          <rPr>
            <sz val="11"/>
            <rFont val="Calibri"/>
            <family val="2"/>
            <charset val="238"/>
          </rPr>
          <t>SZV_B:DijUtem1</t>
        </r>
      </text>
    </comment>
    <comment ref="W136" authorId="0" shapeId="0">
      <text>
        <r>
          <rPr>
            <sz val="11"/>
            <rFont val="Calibri"/>
            <family val="2"/>
            <charset val="238"/>
          </rPr>
          <t>SZV_B:EM_Melleklet1_Utem1</t>
        </r>
      </text>
    </comment>
    <comment ref="X136" authorId="0" shapeId="0">
      <text>
        <r>
          <rPr>
            <sz val="11"/>
            <rFont val="Calibri"/>
            <family val="2"/>
            <charset val="238"/>
          </rPr>
          <t>SZV_B:EgyebAllamiUtem1</t>
        </r>
      </text>
    </comment>
    <comment ref="Y136" authorId="0" shapeId="0">
      <text>
        <r>
          <rPr>
            <sz val="11"/>
            <rFont val="Calibri"/>
            <family val="2"/>
            <charset val="238"/>
          </rPr>
          <t>SZV_B:OnkormanyzatiUtem1</t>
        </r>
      </text>
    </comment>
    <comment ref="Z136" authorId="0" shapeId="0">
      <text>
        <r>
          <rPr>
            <sz val="11"/>
            <rFont val="Calibri"/>
            <family val="2"/>
            <charset val="238"/>
          </rPr>
          <t>SZV_B:EUUtem1</t>
        </r>
      </text>
    </comment>
    <comment ref="AA136" authorId="0" shapeId="0">
      <text>
        <r>
          <rPr>
            <sz val="11"/>
            <rFont val="Calibri"/>
            <family val="2"/>
            <charset val="238"/>
          </rPr>
          <t>SZV_B:EgyebUtem1</t>
        </r>
      </text>
    </comment>
    <comment ref="AB136" authorId="0" shapeId="0">
      <text>
        <r>
          <rPr>
            <sz val="11"/>
            <rFont val="Calibri"/>
            <family val="2"/>
            <charset val="238"/>
          </rPr>
          <t>SZV_B:HitelKotvenyUtem1</t>
        </r>
      </text>
    </comment>
    <comment ref="AC136" authorId="0" shapeId="0">
      <text>
        <r>
          <rPr>
            <sz val="11"/>
            <rFont val="Calibri"/>
            <family val="2"/>
            <charset val="238"/>
          </rPr>
          <t>SZV_B:OsszesenUtem1</t>
        </r>
      </text>
    </comment>
    <comment ref="AF136" authorId="0" shapeId="0">
      <text>
        <r>
          <rPr>
            <sz val="11"/>
            <rFont val="Calibri"/>
            <family val="2"/>
            <charset val="238"/>
          </rPr>
          <t>SZV_B:HDUtem2</t>
        </r>
      </text>
    </comment>
    <comment ref="AG136" authorId="0" shapeId="0">
      <text>
        <r>
          <rPr>
            <sz val="11"/>
            <rFont val="Calibri"/>
            <family val="2"/>
            <charset val="238"/>
          </rPr>
          <t>SZV_B:ECSUtem2</t>
        </r>
      </text>
    </comment>
    <comment ref="AH136" authorId="0" shapeId="0">
      <text>
        <r>
          <rPr>
            <sz val="11"/>
            <rFont val="Calibri"/>
            <family val="2"/>
            <charset val="238"/>
          </rPr>
          <t>SZV_B:KFHUtem2</t>
        </r>
      </text>
    </comment>
    <comment ref="AI136" authorId="0" shapeId="0">
      <text>
        <r>
          <rPr>
            <sz val="11"/>
            <rFont val="Calibri"/>
            <family val="2"/>
            <charset val="238"/>
          </rPr>
          <t>SZV_B:Egyeb_SajatUtem2</t>
        </r>
      </text>
    </comment>
    <comment ref="AJ136" authorId="0" shapeId="0">
      <text>
        <r>
          <rPr>
            <sz val="11"/>
            <rFont val="Calibri"/>
            <family val="2"/>
            <charset val="238"/>
          </rPr>
          <t>SZV_B:DijUtem2</t>
        </r>
      </text>
    </comment>
    <comment ref="AK136" authorId="0" shapeId="0">
      <text>
        <r>
          <rPr>
            <sz val="11"/>
            <rFont val="Calibri"/>
            <family val="2"/>
            <charset val="238"/>
          </rPr>
          <t>SZV_B:EM_Melleklet1_Utem2</t>
        </r>
      </text>
    </comment>
    <comment ref="AL136" authorId="0" shapeId="0">
      <text>
        <r>
          <rPr>
            <sz val="11"/>
            <rFont val="Calibri"/>
            <family val="2"/>
            <charset val="238"/>
          </rPr>
          <t>SZV_B:EgyebAllamiUtem2</t>
        </r>
      </text>
    </comment>
    <comment ref="AM136" authorId="0" shapeId="0">
      <text>
        <r>
          <rPr>
            <sz val="11"/>
            <rFont val="Calibri"/>
            <family val="2"/>
            <charset val="238"/>
          </rPr>
          <t>SZV_B:OnkormanyzatiUtem2</t>
        </r>
      </text>
    </comment>
    <comment ref="AN136" authorId="0" shapeId="0">
      <text>
        <r>
          <rPr>
            <sz val="11"/>
            <rFont val="Calibri"/>
            <family val="2"/>
            <charset val="238"/>
          </rPr>
          <t>SZV_B:EUUtem2</t>
        </r>
      </text>
    </comment>
    <comment ref="AO136" authorId="0" shapeId="0">
      <text>
        <r>
          <rPr>
            <sz val="11"/>
            <rFont val="Calibri"/>
            <family val="2"/>
            <charset val="238"/>
          </rPr>
          <t>SZV_B:EgyebUtem2</t>
        </r>
      </text>
    </comment>
    <comment ref="AP136" authorId="0" shapeId="0">
      <text>
        <r>
          <rPr>
            <sz val="11"/>
            <rFont val="Calibri"/>
            <family val="2"/>
            <charset val="238"/>
          </rPr>
          <t>SZV_B:HitelKotvenyUtem2</t>
        </r>
      </text>
    </comment>
    <comment ref="AQ136" authorId="0" shapeId="0">
      <text>
        <r>
          <rPr>
            <sz val="11"/>
            <rFont val="Calibri"/>
            <family val="2"/>
            <charset val="238"/>
          </rPr>
          <t>SZV_B:OsszesenUtem2</t>
        </r>
      </text>
    </comment>
    <comment ref="AR136" authorId="0" shapeId="0">
      <text>
        <r>
          <rPr>
            <sz val="11"/>
            <rFont val="Calibri"/>
            <family val="2"/>
            <charset val="238"/>
          </rPr>
          <t>SZV_B:ForrashianyUtem2</t>
        </r>
      </text>
    </comment>
    <comment ref="AU136" authorId="0" shapeId="0">
      <text>
        <r>
          <rPr>
            <sz val="11"/>
            <rFont val="Calibri"/>
            <family val="2"/>
            <charset val="238"/>
          </rPr>
          <t>SZV_B:Indokolas</t>
        </r>
      </text>
    </comment>
    <comment ref="AV136" authorId="0" shapeId="0">
      <text>
        <r>
          <rPr>
            <sz val="11"/>
            <rFont val="Calibri"/>
            <family val="2"/>
            <charset val="238"/>
          </rPr>
          <t>SZV_B:Megjegyzes</t>
        </r>
      </text>
    </comment>
    <comment ref="AW136" authorId="0" shapeId="0">
      <text>
        <r>
          <rPr>
            <sz val="11"/>
            <rFont val="Calibri"/>
            <family val="2"/>
            <charset val="238"/>
          </rPr>
          <t>SZV_B:FeladatSorszam</t>
        </r>
      </text>
    </comment>
    <comment ref="AY136" authorId="0" shapeId="0">
      <text>
        <r>
          <rPr>
            <sz val="11"/>
            <rFont val="Calibri"/>
            <family val="2"/>
            <charset val="238"/>
          </rPr>
          <t>SZV_B:ISA</t>
        </r>
      </text>
    </comment>
    <comment ref="B138" authorId="0" shapeId="0">
      <text>
        <r>
          <rPr>
            <sz val="11"/>
            <rFont val="Calibri"/>
            <family val="2"/>
            <charset val="238"/>
          </rPr>
          <t>SZV_B:FontossagiSorrent</t>
        </r>
      </text>
    </comment>
    <comment ref="C138" authorId="0" shapeId="0">
      <text>
        <r>
          <rPr>
            <sz val="11"/>
            <rFont val="Calibri"/>
            <family val="2"/>
            <charset val="238"/>
          </rPr>
          <t>SZV_B:FeladatKategoria</t>
        </r>
      </text>
    </comment>
    <comment ref="D138" authorId="0" shapeId="0">
      <text>
        <r>
          <rPr>
            <sz val="11"/>
            <rFont val="Calibri"/>
            <family val="2"/>
            <charset val="238"/>
          </rPr>
          <t>SZV_B:FeladatMegnevezes</t>
        </r>
      </text>
    </comment>
    <comment ref="E138" authorId="0" shapeId="0">
      <text>
        <r>
          <rPr>
            <sz val="11"/>
            <rFont val="Calibri"/>
            <family val="2"/>
            <charset val="238"/>
          </rPr>
          <t>SZV_B:ElviEngedelySzam</t>
        </r>
      </text>
    </comment>
    <comment ref="F138" authorId="0" shapeId="0">
      <text>
        <r>
          <rPr>
            <sz val="11"/>
            <rFont val="Calibri"/>
            <family val="2"/>
            <charset val="238"/>
          </rPr>
          <t>SZV_B:VKR_Kod</t>
        </r>
      </text>
    </comment>
    <comment ref="G138" authorId="0" shapeId="0">
      <text>
        <r>
          <rPr>
            <sz val="11"/>
            <rFont val="Calibri"/>
            <family val="2"/>
            <charset val="238"/>
          </rPr>
          <t>SZV_B:VKR_Nev</t>
        </r>
      </text>
    </comment>
    <comment ref="H138" authorId="0" shapeId="0">
      <text>
        <r>
          <rPr>
            <sz val="11"/>
            <rFont val="Calibri"/>
            <family val="2"/>
            <charset val="238"/>
          </rPr>
          <t>SZV_B:FeladatAzonosito</t>
        </r>
      </text>
    </comment>
    <comment ref="I138" authorId="0" shapeId="0">
      <text>
        <r>
          <rPr>
            <sz val="11"/>
            <rFont val="Calibri"/>
            <family val="2"/>
            <charset val="238"/>
          </rPr>
          <t>SZV_B:EllatasiTerulet</t>
        </r>
      </text>
    </comment>
    <comment ref="J138" authorId="0" shapeId="0">
      <text>
        <r>
          <rPr>
            <sz val="11"/>
            <rFont val="Calibri"/>
            <family val="2"/>
            <charset val="238"/>
          </rPr>
          <t>SZV_B:EllatasertFelelos</t>
        </r>
      </text>
    </comment>
    <comment ref="K138" authorId="0" shapeId="0">
      <text>
        <r>
          <rPr>
            <sz val="11"/>
            <rFont val="Calibri"/>
            <family val="2"/>
            <charset val="238"/>
          </rPr>
          <t>SZV_B:TervezettNettoKoltseg</t>
        </r>
      </text>
    </comment>
    <comment ref="L138" authorId="0" shapeId="0">
      <text>
        <r>
          <rPr>
            <sz val="11"/>
            <rFont val="Calibri"/>
            <family val="2"/>
            <charset val="238"/>
          </rPr>
          <t>SZV_B:IdotartamKezdes</t>
        </r>
      </text>
    </comment>
    <comment ref="M138" authorId="0" shapeId="0">
      <text>
        <r>
          <rPr>
            <sz val="11"/>
            <rFont val="Calibri"/>
            <family val="2"/>
            <charset val="238"/>
          </rPr>
          <t>SZV_B:IdotartamBefejezes</t>
        </r>
      </text>
    </comment>
    <comment ref="N138" authorId="0" shapeId="0">
      <text>
        <r>
          <rPr>
            <sz val="11"/>
            <rFont val="Calibri"/>
            <family val="2"/>
            <charset val="238"/>
          </rPr>
          <t>SZV_B:NettoKoltsegUtem1</t>
        </r>
      </text>
    </comment>
    <comment ref="O138" authorId="0" shapeId="0">
      <text>
        <r>
          <rPr>
            <sz val="11"/>
            <rFont val="Calibri"/>
            <family val="2"/>
            <charset val="238"/>
          </rPr>
          <t>SZV_B:NettoKoltsegUtem2</t>
        </r>
      </text>
    </comment>
    <comment ref="P138" authorId="0" shapeId="0">
      <text>
        <r>
          <rPr>
            <sz val="11"/>
            <rFont val="Calibri"/>
            <family val="2"/>
            <charset val="238"/>
          </rPr>
          <t>SZV_B:EM_Melleklet2_KTG</t>
        </r>
      </text>
    </comment>
    <comment ref="R138" authorId="0" shapeId="0">
      <text>
        <r>
          <rPr>
            <sz val="11"/>
            <rFont val="Calibri"/>
            <family val="2"/>
            <charset val="238"/>
          </rPr>
          <t>SZV_B:HDUtem1</t>
        </r>
      </text>
    </comment>
    <comment ref="S138" authorId="0" shapeId="0">
      <text>
        <r>
          <rPr>
            <sz val="11"/>
            <rFont val="Calibri"/>
            <family val="2"/>
            <charset val="238"/>
          </rPr>
          <t>SZV_B:ECSUtem1</t>
        </r>
      </text>
    </comment>
    <comment ref="T138" authorId="0" shapeId="0">
      <text>
        <r>
          <rPr>
            <sz val="11"/>
            <rFont val="Calibri"/>
            <family val="2"/>
            <charset val="238"/>
          </rPr>
          <t>SZV_B:KFHUtem1</t>
        </r>
      </text>
    </comment>
    <comment ref="U138" authorId="0" shapeId="0">
      <text>
        <r>
          <rPr>
            <sz val="11"/>
            <rFont val="Calibri"/>
            <family val="2"/>
            <charset val="238"/>
          </rPr>
          <t>SZV_B:Egyeb_SajatUtem1</t>
        </r>
      </text>
    </comment>
    <comment ref="V138" authorId="0" shapeId="0">
      <text>
        <r>
          <rPr>
            <sz val="11"/>
            <rFont val="Calibri"/>
            <family val="2"/>
            <charset val="238"/>
          </rPr>
          <t>SZV_B:DijUtem1</t>
        </r>
      </text>
    </comment>
    <comment ref="W138" authorId="0" shapeId="0">
      <text>
        <r>
          <rPr>
            <sz val="11"/>
            <rFont val="Calibri"/>
            <family val="2"/>
            <charset val="238"/>
          </rPr>
          <t>SZV_B:EM_Melleklet1_Utem1</t>
        </r>
      </text>
    </comment>
    <comment ref="X138" authorId="0" shapeId="0">
      <text>
        <r>
          <rPr>
            <sz val="11"/>
            <rFont val="Calibri"/>
            <family val="2"/>
            <charset val="238"/>
          </rPr>
          <t>SZV_B:EgyebAllamiUtem1</t>
        </r>
      </text>
    </comment>
    <comment ref="Y138" authorId="0" shapeId="0">
      <text>
        <r>
          <rPr>
            <sz val="11"/>
            <rFont val="Calibri"/>
            <family val="2"/>
            <charset val="238"/>
          </rPr>
          <t>SZV_B:OnkormanyzatiUtem1</t>
        </r>
      </text>
    </comment>
    <comment ref="Z138" authorId="0" shapeId="0">
      <text>
        <r>
          <rPr>
            <sz val="11"/>
            <rFont val="Calibri"/>
            <family val="2"/>
            <charset val="238"/>
          </rPr>
          <t>SZV_B:EUUtem1</t>
        </r>
      </text>
    </comment>
    <comment ref="AA138" authorId="0" shapeId="0">
      <text>
        <r>
          <rPr>
            <sz val="11"/>
            <rFont val="Calibri"/>
            <family val="2"/>
            <charset val="238"/>
          </rPr>
          <t>SZV_B:EgyebUtem1</t>
        </r>
      </text>
    </comment>
    <comment ref="AB138" authorId="0" shapeId="0">
      <text>
        <r>
          <rPr>
            <sz val="11"/>
            <rFont val="Calibri"/>
            <family val="2"/>
            <charset val="238"/>
          </rPr>
          <t>SZV_B:HitelKotvenyUtem1</t>
        </r>
      </text>
    </comment>
    <comment ref="AC138" authorId="0" shapeId="0">
      <text>
        <r>
          <rPr>
            <sz val="11"/>
            <rFont val="Calibri"/>
            <family val="2"/>
            <charset val="238"/>
          </rPr>
          <t>SZV_B:OsszesenUtem1</t>
        </r>
      </text>
    </comment>
    <comment ref="AF138" authorId="0" shapeId="0">
      <text>
        <r>
          <rPr>
            <sz val="11"/>
            <rFont val="Calibri"/>
            <family val="2"/>
            <charset val="238"/>
          </rPr>
          <t>SZV_B:HDUtem2</t>
        </r>
      </text>
    </comment>
    <comment ref="AG138" authorId="0" shapeId="0">
      <text>
        <r>
          <rPr>
            <sz val="11"/>
            <rFont val="Calibri"/>
            <family val="2"/>
            <charset val="238"/>
          </rPr>
          <t>SZV_B:ECSUtem2</t>
        </r>
      </text>
    </comment>
    <comment ref="AH138" authorId="0" shapeId="0">
      <text>
        <r>
          <rPr>
            <sz val="11"/>
            <rFont val="Calibri"/>
            <family val="2"/>
            <charset val="238"/>
          </rPr>
          <t>SZV_B:KFHUtem2</t>
        </r>
      </text>
    </comment>
    <comment ref="AI138" authorId="0" shapeId="0">
      <text>
        <r>
          <rPr>
            <sz val="11"/>
            <rFont val="Calibri"/>
            <family val="2"/>
            <charset val="238"/>
          </rPr>
          <t>SZV_B:Egyeb_SajatUtem2</t>
        </r>
      </text>
    </comment>
    <comment ref="AJ138" authorId="0" shapeId="0">
      <text>
        <r>
          <rPr>
            <sz val="11"/>
            <rFont val="Calibri"/>
            <family val="2"/>
            <charset val="238"/>
          </rPr>
          <t>SZV_B:DijUtem2</t>
        </r>
      </text>
    </comment>
    <comment ref="AK138" authorId="0" shapeId="0">
      <text>
        <r>
          <rPr>
            <sz val="11"/>
            <rFont val="Calibri"/>
            <family val="2"/>
            <charset val="238"/>
          </rPr>
          <t>SZV_B:EM_Melleklet1_Utem2</t>
        </r>
      </text>
    </comment>
    <comment ref="AL138" authorId="0" shapeId="0">
      <text>
        <r>
          <rPr>
            <sz val="11"/>
            <rFont val="Calibri"/>
            <family val="2"/>
            <charset val="238"/>
          </rPr>
          <t>SZV_B:EgyebAllamiUtem2</t>
        </r>
      </text>
    </comment>
    <comment ref="AM138" authorId="0" shapeId="0">
      <text>
        <r>
          <rPr>
            <sz val="11"/>
            <rFont val="Calibri"/>
            <family val="2"/>
            <charset val="238"/>
          </rPr>
          <t>SZV_B:OnkormanyzatiUtem2</t>
        </r>
      </text>
    </comment>
    <comment ref="AN138" authorId="0" shapeId="0">
      <text>
        <r>
          <rPr>
            <sz val="11"/>
            <rFont val="Calibri"/>
            <family val="2"/>
            <charset val="238"/>
          </rPr>
          <t>SZV_B:EUUtem2</t>
        </r>
      </text>
    </comment>
    <comment ref="AO138" authorId="0" shapeId="0">
      <text>
        <r>
          <rPr>
            <sz val="11"/>
            <rFont val="Calibri"/>
            <family val="2"/>
            <charset val="238"/>
          </rPr>
          <t>SZV_B:EgyebUtem2</t>
        </r>
      </text>
    </comment>
    <comment ref="AP138" authorId="0" shapeId="0">
      <text>
        <r>
          <rPr>
            <sz val="11"/>
            <rFont val="Calibri"/>
            <family val="2"/>
            <charset val="238"/>
          </rPr>
          <t>SZV_B:HitelKotvenyUtem2</t>
        </r>
      </text>
    </comment>
    <comment ref="AQ138" authorId="0" shapeId="0">
      <text>
        <r>
          <rPr>
            <sz val="11"/>
            <rFont val="Calibri"/>
            <family val="2"/>
            <charset val="238"/>
          </rPr>
          <t>SZV_B:OsszesenUtem2</t>
        </r>
      </text>
    </comment>
    <comment ref="AR138" authorId="0" shapeId="0">
      <text>
        <r>
          <rPr>
            <sz val="11"/>
            <rFont val="Calibri"/>
            <family val="2"/>
            <charset val="238"/>
          </rPr>
          <t>SZV_B:ForrashianyUtem2</t>
        </r>
      </text>
    </comment>
    <comment ref="AU138" authorId="0" shapeId="0">
      <text>
        <r>
          <rPr>
            <sz val="11"/>
            <rFont val="Calibri"/>
            <family val="2"/>
            <charset val="238"/>
          </rPr>
          <t>SZV_B:Indokolas</t>
        </r>
      </text>
    </comment>
    <comment ref="AV138" authorId="0" shapeId="0">
      <text>
        <r>
          <rPr>
            <sz val="11"/>
            <rFont val="Calibri"/>
            <family val="2"/>
            <charset val="238"/>
          </rPr>
          <t>SZV_B:Megjegyzes</t>
        </r>
      </text>
    </comment>
    <comment ref="AW138" authorId="0" shapeId="0">
      <text>
        <r>
          <rPr>
            <sz val="11"/>
            <rFont val="Calibri"/>
            <family val="2"/>
            <charset val="238"/>
          </rPr>
          <t>SZV_B:FeladatSorszam</t>
        </r>
      </text>
    </comment>
    <comment ref="AY138" authorId="0" shapeId="0">
      <text>
        <r>
          <rPr>
            <sz val="11"/>
            <rFont val="Calibri"/>
            <family val="2"/>
            <charset val="238"/>
          </rPr>
          <t>SZV_B:ISA</t>
        </r>
      </text>
    </comment>
    <comment ref="B139" authorId="0" shapeId="0">
      <text>
        <r>
          <rPr>
            <sz val="11"/>
            <rFont val="Calibri"/>
            <family val="2"/>
            <charset val="238"/>
          </rPr>
          <t>SZV_B:FontossagiSorrent</t>
        </r>
      </text>
    </comment>
    <comment ref="C139" authorId="0" shapeId="0">
      <text>
        <r>
          <rPr>
            <sz val="11"/>
            <rFont val="Calibri"/>
            <family val="2"/>
            <charset val="238"/>
          </rPr>
          <t>SZV_B:FeladatKategoria</t>
        </r>
      </text>
    </comment>
    <comment ref="D139" authorId="0" shapeId="0">
      <text>
        <r>
          <rPr>
            <sz val="11"/>
            <rFont val="Calibri"/>
            <family val="2"/>
            <charset val="238"/>
          </rPr>
          <t>SZV_B:FeladatMegnevezes</t>
        </r>
      </text>
    </comment>
    <comment ref="E139" authorId="0" shapeId="0">
      <text>
        <r>
          <rPr>
            <sz val="11"/>
            <rFont val="Calibri"/>
            <family val="2"/>
            <charset val="238"/>
          </rPr>
          <t>SZV_B:ElviEngedelySzam</t>
        </r>
      </text>
    </comment>
    <comment ref="F139" authorId="0" shapeId="0">
      <text>
        <r>
          <rPr>
            <sz val="11"/>
            <rFont val="Calibri"/>
            <family val="2"/>
            <charset val="238"/>
          </rPr>
          <t>SZV_B:VKR_Kod</t>
        </r>
      </text>
    </comment>
    <comment ref="G139" authorId="0" shapeId="0">
      <text>
        <r>
          <rPr>
            <sz val="11"/>
            <rFont val="Calibri"/>
            <family val="2"/>
            <charset val="238"/>
          </rPr>
          <t>SZV_B:VKR_Nev</t>
        </r>
      </text>
    </comment>
    <comment ref="H139" authorId="0" shapeId="0">
      <text>
        <r>
          <rPr>
            <sz val="11"/>
            <rFont val="Calibri"/>
            <family val="2"/>
            <charset val="238"/>
          </rPr>
          <t>SZV_B:FeladatAzonosito</t>
        </r>
      </text>
    </comment>
    <comment ref="I139" authorId="0" shapeId="0">
      <text>
        <r>
          <rPr>
            <sz val="11"/>
            <rFont val="Calibri"/>
            <family val="2"/>
            <charset val="238"/>
          </rPr>
          <t>SZV_B:EllatasiTerulet</t>
        </r>
      </text>
    </comment>
    <comment ref="J139" authorId="0" shapeId="0">
      <text>
        <r>
          <rPr>
            <sz val="11"/>
            <rFont val="Calibri"/>
            <family val="2"/>
            <charset val="238"/>
          </rPr>
          <t>SZV_B:EllatasertFelelos</t>
        </r>
      </text>
    </comment>
    <comment ref="K139" authorId="0" shapeId="0">
      <text>
        <r>
          <rPr>
            <sz val="11"/>
            <rFont val="Calibri"/>
            <family val="2"/>
            <charset val="238"/>
          </rPr>
          <t>SZV_B:TervezettNettoKoltseg</t>
        </r>
      </text>
    </comment>
    <comment ref="L139" authorId="0" shapeId="0">
      <text>
        <r>
          <rPr>
            <sz val="11"/>
            <rFont val="Calibri"/>
            <family val="2"/>
            <charset val="238"/>
          </rPr>
          <t>SZV_B:IdotartamKezdes</t>
        </r>
      </text>
    </comment>
    <comment ref="M139" authorId="0" shapeId="0">
      <text>
        <r>
          <rPr>
            <sz val="11"/>
            <rFont val="Calibri"/>
            <family val="2"/>
            <charset val="238"/>
          </rPr>
          <t>SZV_B:IdotartamBefejezes</t>
        </r>
      </text>
    </comment>
    <comment ref="N139" authorId="0" shapeId="0">
      <text>
        <r>
          <rPr>
            <sz val="11"/>
            <rFont val="Calibri"/>
            <family val="2"/>
            <charset val="238"/>
          </rPr>
          <t>SZV_B:NettoKoltsegUtem1</t>
        </r>
      </text>
    </comment>
    <comment ref="O139" authorId="0" shapeId="0">
      <text>
        <r>
          <rPr>
            <sz val="11"/>
            <rFont val="Calibri"/>
            <family val="2"/>
            <charset val="238"/>
          </rPr>
          <t>SZV_B:NettoKoltsegUtem2</t>
        </r>
      </text>
    </comment>
    <comment ref="P139" authorId="0" shapeId="0">
      <text>
        <r>
          <rPr>
            <sz val="11"/>
            <rFont val="Calibri"/>
            <family val="2"/>
            <charset val="238"/>
          </rPr>
          <t>SZV_B:EM_Melleklet2_KTG</t>
        </r>
      </text>
    </comment>
    <comment ref="R139" authorId="0" shapeId="0">
      <text>
        <r>
          <rPr>
            <sz val="11"/>
            <rFont val="Calibri"/>
            <family val="2"/>
            <charset val="238"/>
          </rPr>
          <t>SZV_B:HDUtem1</t>
        </r>
      </text>
    </comment>
    <comment ref="S139" authorId="0" shapeId="0">
      <text>
        <r>
          <rPr>
            <sz val="11"/>
            <rFont val="Calibri"/>
            <family val="2"/>
            <charset val="238"/>
          </rPr>
          <t>SZV_B:ECSUtem1</t>
        </r>
      </text>
    </comment>
    <comment ref="T139" authorId="0" shapeId="0">
      <text>
        <r>
          <rPr>
            <sz val="11"/>
            <rFont val="Calibri"/>
            <family val="2"/>
            <charset val="238"/>
          </rPr>
          <t>SZV_B:KFHUtem1</t>
        </r>
      </text>
    </comment>
    <comment ref="U139" authorId="0" shapeId="0">
      <text>
        <r>
          <rPr>
            <sz val="11"/>
            <rFont val="Calibri"/>
            <family val="2"/>
            <charset val="238"/>
          </rPr>
          <t>SZV_B:Egyeb_SajatUtem1</t>
        </r>
      </text>
    </comment>
    <comment ref="V139" authorId="0" shapeId="0">
      <text>
        <r>
          <rPr>
            <sz val="11"/>
            <rFont val="Calibri"/>
            <family val="2"/>
            <charset val="238"/>
          </rPr>
          <t>SZV_B:DijUtem1</t>
        </r>
      </text>
    </comment>
    <comment ref="W139" authorId="0" shapeId="0">
      <text>
        <r>
          <rPr>
            <sz val="11"/>
            <rFont val="Calibri"/>
            <family val="2"/>
            <charset val="238"/>
          </rPr>
          <t>SZV_B:EM_Melleklet1_Utem1</t>
        </r>
      </text>
    </comment>
    <comment ref="X139" authorId="0" shapeId="0">
      <text>
        <r>
          <rPr>
            <sz val="11"/>
            <rFont val="Calibri"/>
            <family val="2"/>
            <charset val="238"/>
          </rPr>
          <t>SZV_B:EgyebAllamiUtem1</t>
        </r>
      </text>
    </comment>
    <comment ref="Y139" authorId="0" shapeId="0">
      <text>
        <r>
          <rPr>
            <sz val="11"/>
            <rFont val="Calibri"/>
            <family val="2"/>
            <charset val="238"/>
          </rPr>
          <t>SZV_B:OnkormanyzatiUtem1</t>
        </r>
      </text>
    </comment>
    <comment ref="Z139" authorId="0" shapeId="0">
      <text>
        <r>
          <rPr>
            <sz val="11"/>
            <rFont val="Calibri"/>
            <family val="2"/>
            <charset val="238"/>
          </rPr>
          <t>SZV_B:EUUtem1</t>
        </r>
      </text>
    </comment>
    <comment ref="AA139" authorId="0" shapeId="0">
      <text>
        <r>
          <rPr>
            <sz val="11"/>
            <rFont val="Calibri"/>
            <family val="2"/>
            <charset val="238"/>
          </rPr>
          <t>SZV_B:EgyebUtem1</t>
        </r>
      </text>
    </comment>
    <comment ref="AB139" authorId="0" shapeId="0">
      <text>
        <r>
          <rPr>
            <sz val="11"/>
            <rFont val="Calibri"/>
            <family val="2"/>
            <charset val="238"/>
          </rPr>
          <t>SZV_B:HitelKotvenyUtem1</t>
        </r>
      </text>
    </comment>
    <comment ref="AC139" authorId="0" shapeId="0">
      <text>
        <r>
          <rPr>
            <sz val="11"/>
            <rFont val="Calibri"/>
            <family val="2"/>
            <charset val="238"/>
          </rPr>
          <t>SZV_B:OsszesenUtem1</t>
        </r>
      </text>
    </comment>
    <comment ref="AF139" authorId="0" shapeId="0">
      <text>
        <r>
          <rPr>
            <sz val="11"/>
            <rFont val="Calibri"/>
            <family val="2"/>
            <charset val="238"/>
          </rPr>
          <t>SZV_B:HDUtem2</t>
        </r>
      </text>
    </comment>
    <comment ref="AG139" authorId="0" shapeId="0">
      <text>
        <r>
          <rPr>
            <sz val="11"/>
            <rFont val="Calibri"/>
            <family val="2"/>
            <charset val="238"/>
          </rPr>
          <t>SZV_B:ECSUtem2</t>
        </r>
      </text>
    </comment>
    <comment ref="AH139" authorId="0" shapeId="0">
      <text>
        <r>
          <rPr>
            <sz val="11"/>
            <rFont val="Calibri"/>
            <family val="2"/>
            <charset val="238"/>
          </rPr>
          <t>SZV_B:KFHUtem2</t>
        </r>
      </text>
    </comment>
    <comment ref="AI139" authorId="0" shapeId="0">
      <text>
        <r>
          <rPr>
            <sz val="11"/>
            <rFont val="Calibri"/>
            <family val="2"/>
            <charset val="238"/>
          </rPr>
          <t>SZV_B:Egyeb_SajatUtem2</t>
        </r>
      </text>
    </comment>
    <comment ref="AJ139" authorId="0" shapeId="0">
      <text>
        <r>
          <rPr>
            <sz val="11"/>
            <rFont val="Calibri"/>
            <family val="2"/>
            <charset val="238"/>
          </rPr>
          <t>SZV_B:DijUtem2</t>
        </r>
      </text>
    </comment>
    <comment ref="AK139" authorId="0" shapeId="0">
      <text>
        <r>
          <rPr>
            <sz val="11"/>
            <rFont val="Calibri"/>
            <family val="2"/>
            <charset val="238"/>
          </rPr>
          <t>SZV_B:EM_Melleklet1_Utem2</t>
        </r>
      </text>
    </comment>
    <comment ref="AL139" authorId="0" shapeId="0">
      <text>
        <r>
          <rPr>
            <sz val="11"/>
            <rFont val="Calibri"/>
            <family val="2"/>
            <charset val="238"/>
          </rPr>
          <t>SZV_B:EgyebAllamiUtem2</t>
        </r>
      </text>
    </comment>
    <comment ref="AM139" authorId="0" shapeId="0">
      <text>
        <r>
          <rPr>
            <sz val="11"/>
            <rFont val="Calibri"/>
            <family val="2"/>
            <charset val="238"/>
          </rPr>
          <t>SZV_B:OnkormanyzatiUtem2</t>
        </r>
      </text>
    </comment>
    <comment ref="AN139" authorId="0" shapeId="0">
      <text>
        <r>
          <rPr>
            <sz val="11"/>
            <rFont val="Calibri"/>
            <family val="2"/>
            <charset val="238"/>
          </rPr>
          <t>SZV_B:EUUtem2</t>
        </r>
      </text>
    </comment>
    <comment ref="AO139" authorId="0" shapeId="0">
      <text>
        <r>
          <rPr>
            <sz val="11"/>
            <rFont val="Calibri"/>
            <family val="2"/>
            <charset val="238"/>
          </rPr>
          <t>SZV_B:EgyebUtem2</t>
        </r>
      </text>
    </comment>
    <comment ref="AP139" authorId="0" shapeId="0">
      <text>
        <r>
          <rPr>
            <sz val="11"/>
            <rFont val="Calibri"/>
            <family val="2"/>
            <charset val="238"/>
          </rPr>
          <t>SZV_B:HitelKotvenyUtem2</t>
        </r>
      </text>
    </comment>
    <comment ref="AQ139" authorId="0" shapeId="0">
      <text>
        <r>
          <rPr>
            <sz val="11"/>
            <rFont val="Calibri"/>
            <family val="2"/>
            <charset val="238"/>
          </rPr>
          <t>SZV_B:OsszesenUtem2</t>
        </r>
      </text>
    </comment>
    <comment ref="AR139" authorId="0" shapeId="0">
      <text>
        <r>
          <rPr>
            <sz val="11"/>
            <rFont val="Calibri"/>
            <family val="2"/>
            <charset val="238"/>
          </rPr>
          <t>SZV_B:ForrashianyUtem2</t>
        </r>
      </text>
    </comment>
    <comment ref="AU139" authorId="0" shapeId="0">
      <text>
        <r>
          <rPr>
            <sz val="11"/>
            <rFont val="Calibri"/>
            <family val="2"/>
            <charset val="238"/>
          </rPr>
          <t>SZV_B:Indokolas</t>
        </r>
      </text>
    </comment>
    <comment ref="AV139" authorId="0" shapeId="0">
      <text>
        <r>
          <rPr>
            <sz val="11"/>
            <rFont val="Calibri"/>
            <family val="2"/>
            <charset val="238"/>
          </rPr>
          <t>SZV_B:Megjegyzes</t>
        </r>
      </text>
    </comment>
    <comment ref="AW139" authorId="0" shapeId="0">
      <text>
        <r>
          <rPr>
            <sz val="11"/>
            <rFont val="Calibri"/>
            <family val="2"/>
            <charset val="238"/>
          </rPr>
          <t>SZV_B:FeladatSorszam</t>
        </r>
      </text>
    </comment>
    <comment ref="AY139" authorId="0" shapeId="0">
      <text>
        <r>
          <rPr>
            <sz val="11"/>
            <rFont val="Calibri"/>
            <family val="2"/>
            <charset val="238"/>
          </rPr>
          <t>SZV_B:ISA</t>
        </r>
      </text>
    </comment>
    <comment ref="B140" authorId="0" shapeId="0">
      <text>
        <r>
          <rPr>
            <sz val="11"/>
            <rFont val="Calibri"/>
            <family val="2"/>
            <charset val="238"/>
          </rPr>
          <t>SZV_B:FontossagiSorrent</t>
        </r>
      </text>
    </comment>
    <comment ref="C140" authorId="0" shapeId="0">
      <text>
        <r>
          <rPr>
            <sz val="11"/>
            <rFont val="Calibri"/>
            <family val="2"/>
            <charset val="238"/>
          </rPr>
          <t>SZV_B:FeladatKategoria</t>
        </r>
      </text>
    </comment>
    <comment ref="D140" authorId="0" shapeId="0">
      <text>
        <r>
          <rPr>
            <sz val="11"/>
            <rFont val="Calibri"/>
            <family val="2"/>
            <charset val="238"/>
          </rPr>
          <t>SZV_B:FeladatMegnevezes</t>
        </r>
      </text>
    </comment>
    <comment ref="E140" authorId="0" shapeId="0">
      <text>
        <r>
          <rPr>
            <sz val="11"/>
            <rFont val="Calibri"/>
            <family val="2"/>
            <charset val="238"/>
          </rPr>
          <t>SZV_B:ElviEngedelySzam</t>
        </r>
      </text>
    </comment>
    <comment ref="F140" authorId="0" shapeId="0">
      <text>
        <r>
          <rPr>
            <sz val="11"/>
            <rFont val="Calibri"/>
            <family val="2"/>
            <charset val="238"/>
          </rPr>
          <t>SZV_B:VKR_Kod</t>
        </r>
      </text>
    </comment>
    <comment ref="G140" authorId="0" shapeId="0">
      <text>
        <r>
          <rPr>
            <sz val="11"/>
            <rFont val="Calibri"/>
            <family val="2"/>
            <charset val="238"/>
          </rPr>
          <t>SZV_B:VKR_Nev</t>
        </r>
      </text>
    </comment>
    <comment ref="H140" authorId="0" shapeId="0">
      <text>
        <r>
          <rPr>
            <sz val="11"/>
            <rFont val="Calibri"/>
            <family val="2"/>
            <charset val="238"/>
          </rPr>
          <t>SZV_B:FeladatAzonosito</t>
        </r>
      </text>
    </comment>
    <comment ref="I140" authorId="0" shapeId="0">
      <text>
        <r>
          <rPr>
            <sz val="11"/>
            <rFont val="Calibri"/>
            <family val="2"/>
            <charset val="238"/>
          </rPr>
          <t>SZV_B:EllatasiTerulet</t>
        </r>
      </text>
    </comment>
    <comment ref="J140" authorId="0" shapeId="0">
      <text>
        <r>
          <rPr>
            <sz val="11"/>
            <rFont val="Calibri"/>
            <family val="2"/>
            <charset val="238"/>
          </rPr>
          <t>SZV_B:EllatasertFelelos</t>
        </r>
      </text>
    </comment>
    <comment ref="K140" authorId="0" shapeId="0">
      <text>
        <r>
          <rPr>
            <sz val="11"/>
            <rFont val="Calibri"/>
            <family val="2"/>
            <charset val="238"/>
          </rPr>
          <t>SZV_B:TervezettNettoKoltseg</t>
        </r>
      </text>
    </comment>
    <comment ref="L140" authorId="0" shapeId="0">
      <text>
        <r>
          <rPr>
            <sz val="11"/>
            <rFont val="Calibri"/>
            <family val="2"/>
            <charset val="238"/>
          </rPr>
          <t>SZV_B:IdotartamKezdes</t>
        </r>
      </text>
    </comment>
    <comment ref="M140" authorId="0" shapeId="0">
      <text>
        <r>
          <rPr>
            <sz val="11"/>
            <rFont val="Calibri"/>
            <family val="2"/>
            <charset val="238"/>
          </rPr>
          <t>SZV_B:IdotartamBefejezes</t>
        </r>
      </text>
    </comment>
    <comment ref="N140" authorId="0" shapeId="0">
      <text>
        <r>
          <rPr>
            <sz val="11"/>
            <rFont val="Calibri"/>
            <family val="2"/>
            <charset val="238"/>
          </rPr>
          <t>SZV_B:NettoKoltsegUtem1</t>
        </r>
      </text>
    </comment>
    <comment ref="O140" authorId="0" shapeId="0">
      <text>
        <r>
          <rPr>
            <sz val="11"/>
            <rFont val="Calibri"/>
            <family val="2"/>
            <charset val="238"/>
          </rPr>
          <t>SZV_B:NettoKoltsegUtem2</t>
        </r>
      </text>
    </comment>
    <comment ref="P140" authorId="0" shapeId="0">
      <text>
        <r>
          <rPr>
            <sz val="11"/>
            <rFont val="Calibri"/>
            <family val="2"/>
            <charset val="238"/>
          </rPr>
          <t>SZV_B:EM_Melleklet2_KTG</t>
        </r>
      </text>
    </comment>
    <comment ref="R140" authorId="0" shapeId="0">
      <text>
        <r>
          <rPr>
            <sz val="11"/>
            <rFont val="Calibri"/>
            <family val="2"/>
            <charset val="238"/>
          </rPr>
          <t>SZV_B:HDUtem1</t>
        </r>
      </text>
    </comment>
    <comment ref="S140" authorId="0" shapeId="0">
      <text>
        <r>
          <rPr>
            <sz val="11"/>
            <rFont val="Calibri"/>
            <family val="2"/>
            <charset val="238"/>
          </rPr>
          <t>SZV_B:ECSUtem1</t>
        </r>
      </text>
    </comment>
    <comment ref="T140" authorId="0" shapeId="0">
      <text>
        <r>
          <rPr>
            <sz val="11"/>
            <rFont val="Calibri"/>
            <family val="2"/>
            <charset val="238"/>
          </rPr>
          <t>SZV_B:KFHUtem1</t>
        </r>
      </text>
    </comment>
    <comment ref="U140" authorId="0" shapeId="0">
      <text>
        <r>
          <rPr>
            <sz val="11"/>
            <rFont val="Calibri"/>
            <family val="2"/>
            <charset val="238"/>
          </rPr>
          <t>SZV_B:Egyeb_SajatUtem1</t>
        </r>
      </text>
    </comment>
    <comment ref="V140" authorId="0" shapeId="0">
      <text>
        <r>
          <rPr>
            <sz val="11"/>
            <rFont val="Calibri"/>
            <family val="2"/>
            <charset val="238"/>
          </rPr>
          <t>SZV_B:DijUtem1</t>
        </r>
      </text>
    </comment>
    <comment ref="W140" authorId="0" shapeId="0">
      <text>
        <r>
          <rPr>
            <sz val="11"/>
            <rFont val="Calibri"/>
            <family val="2"/>
            <charset val="238"/>
          </rPr>
          <t>SZV_B:EM_Melleklet1_Utem1</t>
        </r>
      </text>
    </comment>
    <comment ref="X140" authorId="0" shapeId="0">
      <text>
        <r>
          <rPr>
            <sz val="11"/>
            <rFont val="Calibri"/>
            <family val="2"/>
            <charset val="238"/>
          </rPr>
          <t>SZV_B:EgyebAllamiUtem1</t>
        </r>
      </text>
    </comment>
    <comment ref="Y140" authorId="0" shapeId="0">
      <text>
        <r>
          <rPr>
            <sz val="11"/>
            <rFont val="Calibri"/>
            <family val="2"/>
            <charset val="238"/>
          </rPr>
          <t>SZV_B:OnkormanyzatiUtem1</t>
        </r>
      </text>
    </comment>
    <comment ref="Z140" authorId="0" shapeId="0">
      <text>
        <r>
          <rPr>
            <sz val="11"/>
            <rFont val="Calibri"/>
            <family val="2"/>
            <charset val="238"/>
          </rPr>
          <t>SZV_B:EUUtem1</t>
        </r>
      </text>
    </comment>
    <comment ref="AA140" authorId="0" shapeId="0">
      <text>
        <r>
          <rPr>
            <sz val="11"/>
            <rFont val="Calibri"/>
            <family val="2"/>
            <charset val="238"/>
          </rPr>
          <t>SZV_B:EgyebUtem1</t>
        </r>
      </text>
    </comment>
    <comment ref="AB140" authorId="0" shapeId="0">
      <text>
        <r>
          <rPr>
            <sz val="11"/>
            <rFont val="Calibri"/>
            <family val="2"/>
            <charset val="238"/>
          </rPr>
          <t>SZV_B:HitelKotvenyUtem1</t>
        </r>
      </text>
    </comment>
    <comment ref="AC140" authorId="0" shapeId="0">
      <text>
        <r>
          <rPr>
            <sz val="11"/>
            <rFont val="Calibri"/>
            <family val="2"/>
            <charset val="238"/>
          </rPr>
          <t>SZV_B:OsszesenUtem1</t>
        </r>
      </text>
    </comment>
    <comment ref="AF140" authorId="0" shapeId="0">
      <text>
        <r>
          <rPr>
            <sz val="11"/>
            <rFont val="Calibri"/>
            <family val="2"/>
            <charset val="238"/>
          </rPr>
          <t>SZV_B:HDUtem2</t>
        </r>
      </text>
    </comment>
    <comment ref="AG140" authorId="0" shapeId="0">
      <text>
        <r>
          <rPr>
            <sz val="11"/>
            <rFont val="Calibri"/>
            <family val="2"/>
            <charset val="238"/>
          </rPr>
          <t>SZV_B:ECSUtem2</t>
        </r>
      </text>
    </comment>
    <comment ref="AH140" authorId="0" shapeId="0">
      <text>
        <r>
          <rPr>
            <sz val="11"/>
            <rFont val="Calibri"/>
            <family val="2"/>
            <charset val="238"/>
          </rPr>
          <t>SZV_B:KFHUtem2</t>
        </r>
      </text>
    </comment>
    <comment ref="AI140" authorId="0" shapeId="0">
      <text>
        <r>
          <rPr>
            <sz val="11"/>
            <rFont val="Calibri"/>
            <family val="2"/>
            <charset val="238"/>
          </rPr>
          <t>SZV_B:Egyeb_SajatUtem2</t>
        </r>
      </text>
    </comment>
    <comment ref="AJ140" authorId="0" shapeId="0">
      <text>
        <r>
          <rPr>
            <sz val="11"/>
            <rFont val="Calibri"/>
            <family val="2"/>
            <charset val="238"/>
          </rPr>
          <t>SZV_B:DijUtem2</t>
        </r>
      </text>
    </comment>
    <comment ref="AK140" authorId="0" shapeId="0">
      <text>
        <r>
          <rPr>
            <sz val="11"/>
            <rFont val="Calibri"/>
            <family val="2"/>
            <charset val="238"/>
          </rPr>
          <t>SZV_B:EM_Melleklet1_Utem2</t>
        </r>
      </text>
    </comment>
    <comment ref="AL140" authorId="0" shapeId="0">
      <text>
        <r>
          <rPr>
            <sz val="11"/>
            <rFont val="Calibri"/>
            <family val="2"/>
            <charset val="238"/>
          </rPr>
          <t>SZV_B:EgyebAllamiUtem2</t>
        </r>
      </text>
    </comment>
    <comment ref="AM140" authorId="0" shapeId="0">
      <text>
        <r>
          <rPr>
            <sz val="11"/>
            <rFont val="Calibri"/>
            <family val="2"/>
            <charset val="238"/>
          </rPr>
          <t>SZV_B:OnkormanyzatiUtem2</t>
        </r>
      </text>
    </comment>
    <comment ref="AN140" authorId="0" shapeId="0">
      <text>
        <r>
          <rPr>
            <sz val="11"/>
            <rFont val="Calibri"/>
            <family val="2"/>
            <charset val="238"/>
          </rPr>
          <t>SZV_B:EUUtem2</t>
        </r>
      </text>
    </comment>
    <comment ref="AO140" authorId="0" shapeId="0">
      <text>
        <r>
          <rPr>
            <sz val="11"/>
            <rFont val="Calibri"/>
            <family val="2"/>
            <charset val="238"/>
          </rPr>
          <t>SZV_B:EgyebUtem2</t>
        </r>
      </text>
    </comment>
    <comment ref="AP140" authorId="0" shapeId="0">
      <text>
        <r>
          <rPr>
            <sz val="11"/>
            <rFont val="Calibri"/>
            <family val="2"/>
            <charset val="238"/>
          </rPr>
          <t>SZV_B:HitelKotvenyUtem2</t>
        </r>
      </text>
    </comment>
    <comment ref="AQ140" authorId="0" shapeId="0">
      <text>
        <r>
          <rPr>
            <sz val="11"/>
            <rFont val="Calibri"/>
            <family val="2"/>
            <charset val="238"/>
          </rPr>
          <t>SZV_B:OsszesenUtem2</t>
        </r>
      </text>
    </comment>
    <comment ref="AR140" authorId="0" shapeId="0">
      <text>
        <r>
          <rPr>
            <sz val="11"/>
            <rFont val="Calibri"/>
            <family val="2"/>
            <charset val="238"/>
          </rPr>
          <t>SZV_B:ForrashianyUtem2</t>
        </r>
      </text>
    </comment>
    <comment ref="AU140" authorId="0" shapeId="0">
      <text>
        <r>
          <rPr>
            <sz val="11"/>
            <rFont val="Calibri"/>
            <family val="2"/>
            <charset val="238"/>
          </rPr>
          <t>SZV_B:Indokolas</t>
        </r>
      </text>
    </comment>
    <comment ref="AV140" authorId="0" shapeId="0">
      <text>
        <r>
          <rPr>
            <sz val="11"/>
            <rFont val="Calibri"/>
            <family val="2"/>
            <charset val="238"/>
          </rPr>
          <t>SZV_B:Megjegyzes</t>
        </r>
      </text>
    </comment>
    <comment ref="AW140" authorId="0" shapeId="0">
      <text>
        <r>
          <rPr>
            <sz val="11"/>
            <rFont val="Calibri"/>
            <family val="2"/>
            <charset val="238"/>
          </rPr>
          <t>SZV_B:FeladatSorszam</t>
        </r>
      </text>
    </comment>
    <comment ref="AY140" authorId="0" shapeId="0">
      <text>
        <r>
          <rPr>
            <sz val="11"/>
            <rFont val="Calibri"/>
            <family val="2"/>
            <charset val="238"/>
          </rPr>
          <t>SZV_B:ISA</t>
        </r>
      </text>
    </comment>
    <comment ref="B142" authorId="0" shapeId="0">
      <text>
        <r>
          <rPr>
            <sz val="11"/>
            <rFont val="Calibri"/>
            <family val="2"/>
            <charset val="238"/>
          </rPr>
          <t>SZV_B:FontossagiSorrent</t>
        </r>
      </text>
    </comment>
    <comment ref="C142" authorId="0" shapeId="0">
      <text>
        <r>
          <rPr>
            <sz val="11"/>
            <rFont val="Calibri"/>
            <family val="2"/>
            <charset val="238"/>
          </rPr>
          <t>SZV_B:FeladatKategoria</t>
        </r>
      </text>
    </comment>
    <comment ref="D142" authorId="0" shapeId="0">
      <text>
        <r>
          <rPr>
            <sz val="11"/>
            <rFont val="Calibri"/>
            <family val="2"/>
            <charset val="238"/>
          </rPr>
          <t>SZV_B:FeladatMegnevezes</t>
        </r>
      </text>
    </comment>
    <comment ref="E142" authorId="0" shapeId="0">
      <text>
        <r>
          <rPr>
            <sz val="11"/>
            <rFont val="Calibri"/>
            <family val="2"/>
            <charset val="238"/>
          </rPr>
          <t>SZV_B:ElviEngedelySzam</t>
        </r>
      </text>
    </comment>
    <comment ref="F142" authorId="0" shapeId="0">
      <text>
        <r>
          <rPr>
            <sz val="11"/>
            <rFont val="Calibri"/>
            <family val="2"/>
            <charset val="238"/>
          </rPr>
          <t>SZV_B:VKR_Kod</t>
        </r>
      </text>
    </comment>
    <comment ref="G142" authorId="0" shapeId="0">
      <text>
        <r>
          <rPr>
            <sz val="11"/>
            <rFont val="Calibri"/>
            <family val="2"/>
            <charset val="238"/>
          </rPr>
          <t>SZV_B:VKR_Nev</t>
        </r>
      </text>
    </comment>
    <comment ref="H142" authorId="0" shapeId="0">
      <text>
        <r>
          <rPr>
            <sz val="11"/>
            <rFont val="Calibri"/>
            <family val="2"/>
            <charset val="238"/>
          </rPr>
          <t>SZV_B:FeladatAzonosito</t>
        </r>
      </text>
    </comment>
    <comment ref="I142" authorId="0" shapeId="0">
      <text>
        <r>
          <rPr>
            <sz val="11"/>
            <rFont val="Calibri"/>
            <family val="2"/>
            <charset val="238"/>
          </rPr>
          <t>SZV_B:EllatasiTerulet</t>
        </r>
      </text>
    </comment>
    <comment ref="J142" authorId="0" shapeId="0">
      <text>
        <r>
          <rPr>
            <sz val="11"/>
            <rFont val="Calibri"/>
            <family val="2"/>
            <charset val="238"/>
          </rPr>
          <t>SZV_B:EllatasertFelelos</t>
        </r>
      </text>
    </comment>
    <comment ref="K142" authorId="0" shapeId="0">
      <text>
        <r>
          <rPr>
            <sz val="11"/>
            <rFont val="Calibri"/>
            <family val="2"/>
            <charset val="238"/>
          </rPr>
          <t>SZV_B:TervezettNettoKoltseg</t>
        </r>
      </text>
    </comment>
    <comment ref="L142" authorId="0" shapeId="0">
      <text>
        <r>
          <rPr>
            <sz val="11"/>
            <rFont val="Calibri"/>
            <family val="2"/>
            <charset val="238"/>
          </rPr>
          <t>SZV_B:IdotartamKezdes</t>
        </r>
      </text>
    </comment>
    <comment ref="M142" authorId="0" shapeId="0">
      <text>
        <r>
          <rPr>
            <sz val="11"/>
            <rFont val="Calibri"/>
            <family val="2"/>
            <charset val="238"/>
          </rPr>
          <t>SZV_B:IdotartamBefejezes</t>
        </r>
      </text>
    </comment>
    <comment ref="N142" authorId="0" shapeId="0">
      <text>
        <r>
          <rPr>
            <sz val="11"/>
            <rFont val="Calibri"/>
            <family val="2"/>
            <charset val="238"/>
          </rPr>
          <t>SZV_B:NettoKoltsegUtem1</t>
        </r>
      </text>
    </comment>
    <comment ref="O142" authorId="0" shapeId="0">
      <text>
        <r>
          <rPr>
            <sz val="11"/>
            <rFont val="Calibri"/>
            <family val="2"/>
            <charset val="238"/>
          </rPr>
          <t>SZV_B:NettoKoltsegUtem2</t>
        </r>
      </text>
    </comment>
    <comment ref="P142" authorId="0" shapeId="0">
      <text>
        <r>
          <rPr>
            <sz val="11"/>
            <rFont val="Calibri"/>
            <family val="2"/>
            <charset val="238"/>
          </rPr>
          <t>SZV_B:EM_Melleklet2_KTG</t>
        </r>
      </text>
    </comment>
    <comment ref="R142" authorId="0" shapeId="0">
      <text>
        <r>
          <rPr>
            <sz val="11"/>
            <rFont val="Calibri"/>
            <family val="2"/>
            <charset val="238"/>
          </rPr>
          <t>SZV_B:HDUtem1</t>
        </r>
      </text>
    </comment>
    <comment ref="S142" authorId="0" shapeId="0">
      <text>
        <r>
          <rPr>
            <sz val="11"/>
            <rFont val="Calibri"/>
            <family val="2"/>
            <charset val="238"/>
          </rPr>
          <t>SZV_B:ECSUtem1</t>
        </r>
      </text>
    </comment>
    <comment ref="T142" authorId="0" shapeId="0">
      <text>
        <r>
          <rPr>
            <sz val="11"/>
            <rFont val="Calibri"/>
            <family val="2"/>
            <charset val="238"/>
          </rPr>
          <t>SZV_B:KFHUtem1</t>
        </r>
      </text>
    </comment>
    <comment ref="U142" authorId="0" shapeId="0">
      <text>
        <r>
          <rPr>
            <sz val="11"/>
            <rFont val="Calibri"/>
            <family val="2"/>
            <charset val="238"/>
          </rPr>
          <t>SZV_B:Egyeb_SajatUtem1</t>
        </r>
      </text>
    </comment>
    <comment ref="V142" authorId="0" shapeId="0">
      <text>
        <r>
          <rPr>
            <sz val="11"/>
            <rFont val="Calibri"/>
            <family val="2"/>
            <charset val="238"/>
          </rPr>
          <t>SZV_B:DijUtem1</t>
        </r>
      </text>
    </comment>
    <comment ref="W142" authorId="0" shapeId="0">
      <text>
        <r>
          <rPr>
            <sz val="11"/>
            <rFont val="Calibri"/>
            <family val="2"/>
            <charset val="238"/>
          </rPr>
          <t>SZV_B:EM_Melleklet1_Utem1</t>
        </r>
      </text>
    </comment>
    <comment ref="X142" authorId="0" shapeId="0">
      <text>
        <r>
          <rPr>
            <sz val="11"/>
            <rFont val="Calibri"/>
            <family val="2"/>
            <charset val="238"/>
          </rPr>
          <t>SZV_B:EgyebAllamiUtem1</t>
        </r>
      </text>
    </comment>
    <comment ref="Y142" authorId="0" shapeId="0">
      <text>
        <r>
          <rPr>
            <sz val="11"/>
            <rFont val="Calibri"/>
            <family val="2"/>
            <charset val="238"/>
          </rPr>
          <t>SZV_B:OnkormanyzatiUtem1</t>
        </r>
      </text>
    </comment>
    <comment ref="Z142" authorId="0" shapeId="0">
      <text>
        <r>
          <rPr>
            <sz val="11"/>
            <rFont val="Calibri"/>
            <family val="2"/>
            <charset val="238"/>
          </rPr>
          <t>SZV_B:EUUtem1</t>
        </r>
      </text>
    </comment>
    <comment ref="AA142" authorId="0" shapeId="0">
      <text>
        <r>
          <rPr>
            <sz val="11"/>
            <rFont val="Calibri"/>
            <family val="2"/>
            <charset val="238"/>
          </rPr>
          <t>SZV_B:EgyebUtem1</t>
        </r>
      </text>
    </comment>
    <comment ref="AB142" authorId="0" shapeId="0">
      <text>
        <r>
          <rPr>
            <sz val="11"/>
            <rFont val="Calibri"/>
            <family val="2"/>
            <charset val="238"/>
          </rPr>
          <t>SZV_B:HitelKotvenyUtem1</t>
        </r>
      </text>
    </comment>
    <comment ref="AC142" authorId="0" shapeId="0">
      <text>
        <r>
          <rPr>
            <sz val="11"/>
            <rFont val="Calibri"/>
            <family val="2"/>
            <charset val="238"/>
          </rPr>
          <t>SZV_B:OsszesenUtem1</t>
        </r>
      </text>
    </comment>
    <comment ref="AF142" authorId="0" shapeId="0">
      <text>
        <r>
          <rPr>
            <sz val="11"/>
            <rFont val="Calibri"/>
            <family val="2"/>
            <charset val="238"/>
          </rPr>
          <t>SZV_B:HDUtem2</t>
        </r>
      </text>
    </comment>
    <comment ref="AG142" authorId="0" shapeId="0">
      <text>
        <r>
          <rPr>
            <sz val="11"/>
            <rFont val="Calibri"/>
            <family val="2"/>
            <charset val="238"/>
          </rPr>
          <t>SZV_B:ECSUtem2</t>
        </r>
      </text>
    </comment>
    <comment ref="AH142" authorId="0" shapeId="0">
      <text>
        <r>
          <rPr>
            <sz val="11"/>
            <rFont val="Calibri"/>
            <family val="2"/>
            <charset val="238"/>
          </rPr>
          <t>SZV_B:KFHUtem2</t>
        </r>
      </text>
    </comment>
    <comment ref="AI142" authorId="0" shapeId="0">
      <text>
        <r>
          <rPr>
            <sz val="11"/>
            <rFont val="Calibri"/>
            <family val="2"/>
            <charset val="238"/>
          </rPr>
          <t>SZV_B:Egyeb_SajatUtem2</t>
        </r>
      </text>
    </comment>
    <comment ref="AJ142" authorId="0" shapeId="0">
      <text>
        <r>
          <rPr>
            <sz val="11"/>
            <rFont val="Calibri"/>
            <family val="2"/>
            <charset val="238"/>
          </rPr>
          <t>SZV_B:DijUtem2</t>
        </r>
      </text>
    </comment>
    <comment ref="AK142" authorId="0" shapeId="0">
      <text>
        <r>
          <rPr>
            <sz val="11"/>
            <rFont val="Calibri"/>
            <family val="2"/>
            <charset val="238"/>
          </rPr>
          <t>SZV_B:EM_Melleklet1_Utem2</t>
        </r>
      </text>
    </comment>
    <comment ref="AL142" authorId="0" shapeId="0">
      <text>
        <r>
          <rPr>
            <sz val="11"/>
            <rFont val="Calibri"/>
            <family val="2"/>
            <charset val="238"/>
          </rPr>
          <t>SZV_B:EgyebAllamiUtem2</t>
        </r>
      </text>
    </comment>
    <comment ref="AM142" authorId="0" shapeId="0">
      <text>
        <r>
          <rPr>
            <sz val="11"/>
            <rFont val="Calibri"/>
            <family val="2"/>
            <charset val="238"/>
          </rPr>
          <t>SZV_B:OnkormanyzatiUtem2</t>
        </r>
      </text>
    </comment>
    <comment ref="AN142" authorId="0" shapeId="0">
      <text>
        <r>
          <rPr>
            <sz val="11"/>
            <rFont val="Calibri"/>
            <family val="2"/>
            <charset val="238"/>
          </rPr>
          <t>SZV_B:EUUtem2</t>
        </r>
      </text>
    </comment>
    <comment ref="AO142" authorId="0" shapeId="0">
      <text>
        <r>
          <rPr>
            <sz val="11"/>
            <rFont val="Calibri"/>
            <family val="2"/>
            <charset val="238"/>
          </rPr>
          <t>SZV_B:EgyebUtem2</t>
        </r>
      </text>
    </comment>
    <comment ref="AP142" authorId="0" shapeId="0">
      <text>
        <r>
          <rPr>
            <sz val="11"/>
            <rFont val="Calibri"/>
            <family val="2"/>
            <charset val="238"/>
          </rPr>
          <t>SZV_B:HitelKotvenyUtem2</t>
        </r>
      </text>
    </comment>
    <comment ref="AQ142" authorId="0" shapeId="0">
      <text>
        <r>
          <rPr>
            <sz val="11"/>
            <rFont val="Calibri"/>
            <family val="2"/>
            <charset val="238"/>
          </rPr>
          <t>SZV_B:OsszesenUtem2</t>
        </r>
      </text>
    </comment>
    <comment ref="AR142" authorId="0" shapeId="0">
      <text>
        <r>
          <rPr>
            <sz val="11"/>
            <rFont val="Calibri"/>
            <family val="2"/>
            <charset val="238"/>
          </rPr>
          <t>SZV_B:ForrashianyUtem2</t>
        </r>
      </text>
    </comment>
    <comment ref="AU142" authorId="0" shapeId="0">
      <text>
        <r>
          <rPr>
            <sz val="11"/>
            <rFont val="Calibri"/>
            <family val="2"/>
            <charset val="238"/>
          </rPr>
          <t>SZV_B:Indokolas</t>
        </r>
      </text>
    </comment>
    <comment ref="AV142" authorId="0" shapeId="0">
      <text>
        <r>
          <rPr>
            <sz val="11"/>
            <rFont val="Calibri"/>
            <family val="2"/>
            <charset val="238"/>
          </rPr>
          <t>SZV_B:Megjegyzes</t>
        </r>
      </text>
    </comment>
    <comment ref="AW142" authorId="0" shapeId="0">
      <text>
        <r>
          <rPr>
            <sz val="11"/>
            <rFont val="Calibri"/>
            <family val="2"/>
            <charset val="238"/>
          </rPr>
          <t>SZV_B:FeladatSorszam</t>
        </r>
      </text>
    </comment>
    <comment ref="AY142" authorId="0" shapeId="0">
      <text>
        <r>
          <rPr>
            <sz val="11"/>
            <rFont val="Calibri"/>
            <family val="2"/>
            <charset val="238"/>
          </rPr>
          <t>SZV_B:ISA</t>
        </r>
      </text>
    </comment>
    <comment ref="B143" authorId="0" shapeId="0">
      <text>
        <r>
          <rPr>
            <sz val="11"/>
            <rFont val="Calibri"/>
            <family val="2"/>
            <charset val="238"/>
          </rPr>
          <t>SZV_B:FontossagiSorrent</t>
        </r>
      </text>
    </comment>
    <comment ref="C143" authorId="0" shapeId="0">
      <text>
        <r>
          <rPr>
            <sz val="11"/>
            <rFont val="Calibri"/>
            <family val="2"/>
            <charset val="238"/>
          </rPr>
          <t>SZV_B:FeladatKategoria</t>
        </r>
      </text>
    </comment>
    <comment ref="D143" authorId="0" shapeId="0">
      <text>
        <r>
          <rPr>
            <sz val="11"/>
            <rFont val="Calibri"/>
            <family val="2"/>
            <charset val="238"/>
          </rPr>
          <t>SZV_B:FeladatMegnevezes</t>
        </r>
      </text>
    </comment>
    <comment ref="E143" authorId="0" shapeId="0">
      <text>
        <r>
          <rPr>
            <sz val="11"/>
            <rFont val="Calibri"/>
            <family val="2"/>
            <charset val="238"/>
          </rPr>
          <t>SZV_B:ElviEngedelySzam</t>
        </r>
      </text>
    </comment>
    <comment ref="F143" authorId="0" shapeId="0">
      <text>
        <r>
          <rPr>
            <sz val="11"/>
            <rFont val="Calibri"/>
            <family val="2"/>
            <charset val="238"/>
          </rPr>
          <t>SZV_B:VKR_Kod</t>
        </r>
      </text>
    </comment>
    <comment ref="G143" authorId="0" shapeId="0">
      <text>
        <r>
          <rPr>
            <sz val="11"/>
            <rFont val="Calibri"/>
            <family val="2"/>
            <charset val="238"/>
          </rPr>
          <t>SZV_B:VKR_Nev</t>
        </r>
      </text>
    </comment>
    <comment ref="H143" authorId="0" shapeId="0">
      <text>
        <r>
          <rPr>
            <sz val="11"/>
            <rFont val="Calibri"/>
            <family val="2"/>
            <charset val="238"/>
          </rPr>
          <t>SZV_B:FeladatAzonosito</t>
        </r>
      </text>
    </comment>
    <comment ref="I143" authorId="0" shapeId="0">
      <text>
        <r>
          <rPr>
            <sz val="11"/>
            <rFont val="Calibri"/>
            <family val="2"/>
            <charset val="238"/>
          </rPr>
          <t>SZV_B:EllatasiTerulet</t>
        </r>
      </text>
    </comment>
    <comment ref="J143" authorId="0" shapeId="0">
      <text>
        <r>
          <rPr>
            <sz val="11"/>
            <rFont val="Calibri"/>
            <family val="2"/>
            <charset val="238"/>
          </rPr>
          <t>SZV_B:EllatasertFelelos</t>
        </r>
      </text>
    </comment>
    <comment ref="K143" authorId="0" shapeId="0">
      <text>
        <r>
          <rPr>
            <sz val="11"/>
            <rFont val="Calibri"/>
            <family val="2"/>
            <charset val="238"/>
          </rPr>
          <t>SZV_B:TervezettNettoKoltseg</t>
        </r>
      </text>
    </comment>
    <comment ref="L143" authorId="0" shapeId="0">
      <text>
        <r>
          <rPr>
            <sz val="11"/>
            <rFont val="Calibri"/>
            <family val="2"/>
            <charset val="238"/>
          </rPr>
          <t>SZV_B:IdotartamKezdes</t>
        </r>
      </text>
    </comment>
    <comment ref="M143" authorId="0" shapeId="0">
      <text>
        <r>
          <rPr>
            <sz val="11"/>
            <rFont val="Calibri"/>
            <family val="2"/>
            <charset val="238"/>
          </rPr>
          <t>SZV_B:IdotartamBefejezes</t>
        </r>
      </text>
    </comment>
    <comment ref="N143" authorId="0" shapeId="0">
      <text>
        <r>
          <rPr>
            <sz val="11"/>
            <rFont val="Calibri"/>
            <family val="2"/>
            <charset val="238"/>
          </rPr>
          <t>SZV_B:NettoKoltsegUtem1</t>
        </r>
      </text>
    </comment>
    <comment ref="O143" authorId="0" shapeId="0">
      <text>
        <r>
          <rPr>
            <sz val="11"/>
            <rFont val="Calibri"/>
            <family val="2"/>
            <charset val="238"/>
          </rPr>
          <t>SZV_B:NettoKoltsegUtem2</t>
        </r>
      </text>
    </comment>
    <comment ref="P143" authorId="0" shapeId="0">
      <text>
        <r>
          <rPr>
            <sz val="11"/>
            <rFont val="Calibri"/>
            <family val="2"/>
            <charset val="238"/>
          </rPr>
          <t>SZV_B:EM_Melleklet2_KTG</t>
        </r>
      </text>
    </comment>
    <comment ref="R143" authorId="0" shapeId="0">
      <text>
        <r>
          <rPr>
            <sz val="11"/>
            <rFont val="Calibri"/>
            <family val="2"/>
            <charset val="238"/>
          </rPr>
          <t>SZV_B:HDUtem1</t>
        </r>
      </text>
    </comment>
    <comment ref="S143" authorId="0" shapeId="0">
      <text>
        <r>
          <rPr>
            <sz val="11"/>
            <rFont val="Calibri"/>
            <family val="2"/>
            <charset val="238"/>
          </rPr>
          <t>SZV_B:ECSUtem1</t>
        </r>
      </text>
    </comment>
    <comment ref="T143" authorId="0" shapeId="0">
      <text>
        <r>
          <rPr>
            <sz val="11"/>
            <rFont val="Calibri"/>
            <family val="2"/>
            <charset val="238"/>
          </rPr>
          <t>SZV_B:KFHUtem1</t>
        </r>
      </text>
    </comment>
    <comment ref="U143" authorId="0" shapeId="0">
      <text>
        <r>
          <rPr>
            <sz val="11"/>
            <rFont val="Calibri"/>
            <family val="2"/>
            <charset val="238"/>
          </rPr>
          <t>SZV_B:Egyeb_SajatUtem1</t>
        </r>
      </text>
    </comment>
    <comment ref="V143" authorId="0" shapeId="0">
      <text>
        <r>
          <rPr>
            <sz val="11"/>
            <rFont val="Calibri"/>
            <family val="2"/>
            <charset val="238"/>
          </rPr>
          <t>SZV_B:DijUtem1</t>
        </r>
      </text>
    </comment>
    <comment ref="W143" authorId="0" shapeId="0">
      <text>
        <r>
          <rPr>
            <sz val="11"/>
            <rFont val="Calibri"/>
            <family val="2"/>
            <charset val="238"/>
          </rPr>
          <t>SZV_B:EM_Melleklet1_Utem1</t>
        </r>
      </text>
    </comment>
    <comment ref="X143" authorId="0" shapeId="0">
      <text>
        <r>
          <rPr>
            <sz val="11"/>
            <rFont val="Calibri"/>
            <family val="2"/>
            <charset val="238"/>
          </rPr>
          <t>SZV_B:EgyebAllamiUtem1</t>
        </r>
      </text>
    </comment>
    <comment ref="Y143" authorId="0" shapeId="0">
      <text>
        <r>
          <rPr>
            <sz val="11"/>
            <rFont val="Calibri"/>
            <family val="2"/>
            <charset val="238"/>
          </rPr>
          <t>SZV_B:OnkormanyzatiUtem1</t>
        </r>
      </text>
    </comment>
    <comment ref="Z143" authorId="0" shapeId="0">
      <text>
        <r>
          <rPr>
            <sz val="11"/>
            <rFont val="Calibri"/>
            <family val="2"/>
            <charset val="238"/>
          </rPr>
          <t>SZV_B:EUUtem1</t>
        </r>
      </text>
    </comment>
    <comment ref="AA143" authorId="0" shapeId="0">
      <text>
        <r>
          <rPr>
            <sz val="11"/>
            <rFont val="Calibri"/>
            <family val="2"/>
            <charset val="238"/>
          </rPr>
          <t>SZV_B:EgyebUtem1</t>
        </r>
      </text>
    </comment>
    <comment ref="AB143" authorId="0" shapeId="0">
      <text>
        <r>
          <rPr>
            <sz val="11"/>
            <rFont val="Calibri"/>
            <family val="2"/>
            <charset val="238"/>
          </rPr>
          <t>SZV_B:HitelKotvenyUtem1</t>
        </r>
      </text>
    </comment>
    <comment ref="AC143" authorId="0" shapeId="0">
      <text>
        <r>
          <rPr>
            <sz val="11"/>
            <rFont val="Calibri"/>
            <family val="2"/>
            <charset val="238"/>
          </rPr>
          <t>SZV_B:OsszesenUtem1</t>
        </r>
      </text>
    </comment>
    <comment ref="AF143" authorId="0" shapeId="0">
      <text>
        <r>
          <rPr>
            <sz val="11"/>
            <rFont val="Calibri"/>
            <family val="2"/>
            <charset val="238"/>
          </rPr>
          <t>SZV_B:HDUtem2</t>
        </r>
      </text>
    </comment>
    <comment ref="AG143" authorId="0" shapeId="0">
      <text>
        <r>
          <rPr>
            <sz val="11"/>
            <rFont val="Calibri"/>
            <family val="2"/>
            <charset val="238"/>
          </rPr>
          <t>SZV_B:ECSUtem2</t>
        </r>
      </text>
    </comment>
    <comment ref="AH143" authorId="0" shapeId="0">
      <text>
        <r>
          <rPr>
            <sz val="11"/>
            <rFont val="Calibri"/>
            <family val="2"/>
            <charset val="238"/>
          </rPr>
          <t>SZV_B:KFHUtem2</t>
        </r>
      </text>
    </comment>
    <comment ref="AI143" authorId="0" shapeId="0">
      <text>
        <r>
          <rPr>
            <sz val="11"/>
            <rFont val="Calibri"/>
            <family val="2"/>
            <charset val="238"/>
          </rPr>
          <t>SZV_B:Egyeb_SajatUtem2</t>
        </r>
      </text>
    </comment>
    <comment ref="AJ143" authorId="0" shapeId="0">
      <text>
        <r>
          <rPr>
            <sz val="11"/>
            <rFont val="Calibri"/>
            <family val="2"/>
            <charset val="238"/>
          </rPr>
          <t>SZV_B:DijUtem2</t>
        </r>
      </text>
    </comment>
    <comment ref="AK143" authorId="0" shapeId="0">
      <text>
        <r>
          <rPr>
            <sz val="11"/>
            <rFont val="Calibri"/>
            <family val="2"/>
            <charset val="238"/>
          </rPr>
          <t>SZV_B:EM_Melleklet1_Utem2</t>
        </r>
      </text>
    </comment>
    <comment ref="AL143" authorId="0" shapeId="0">
      <text>
        <r>
          <rPr>
            <sz val="11"/>
            <rFont val="Calibri"/>
            <family val="2"/>
            <charset val="238"/>
          </rPr>
          <t>SZV_B:EgyebAllamiUtem2</t>
        </r>
      </text>
    </comment>
    <comment ref="AM143" authorId="0" shapeId="0">
      <text>
        <r>
          <rPr>
            <sz val="11"/>
            <rFont val="Calibri"/>
            <family val="2"/>
            <charset val="238"/>
          </rPr>
          <t>SZV_B:OnkormanyzatiUtem2</t>
        </r>
      </text>
    </comment>
    <comment ref="AN143" authorId="0" shapeId="0">
      <text>
        <r>
          <rPr>
            <sz val="11"/>
            <rFont val="Calibri"/>
            <family val="2"/>
            <charset val="238"/>
          </rPr>
          <t>SZV_B:EUUtem2</t>
        </r>
      </text>
    </comment>
    <comment ref="AO143" authorId="0" shapeId="0">
      <text>
        <r>
          <rPr>
            <sz val="11"/>
            <rFont val="Calibri"/>
            <family val="2"/>
            <charset val="238"/>
          </rPr>
          <t>SZV_B:EgyebUtem2</t>
        </r>
      </text>
    </comment>
    <comment ref="AP143" authorId="0" shapeId="0">
      <text>
        <r>
          <rPr>
            <sz val="11"/>
            <rFont val="Calibri"/>
            <family val="2"/>
            <charset val="238"/>
          </rPr>
          <t>SZV_B:HitelKotvenyUtem2</t>
        </r>
      </text>
    </comment>
    <comment ref="AQ143" authorId="0" shapeId="0">
      <text>
        <r>
          <rPr>
            <sz val="11"/>
            <rFont val="Calibri"/>
            <family val="2"/>
            <charset val="238"/>
          </rPr>
          <t>SZV_B:OsszesenUtem2</t>
        </r>
      </text>
    </comment>
    <comment ref="AR143" authorId="0" shapeId="0">
      <text>
        <r>
          <rPr>
            <sz val="11"/>
            <rFont val="Calibri"/>
            <family val="2"/>
            <charset val="238"/>
          </rPr>
          <t>SZV_B:ForrashianyUtem2</t>
        </r>
      </text>
    </comment>
    <comment ref="AU143" authorId="0" shapeId="0">
      <text>
        <r>
          <rPr>
            <sz val="11"/>
            <rFont val="Calibri"/>
            <family val="2"/>
            <charset val="238"/>
          </rPr>
          <t>SZV_B:Indokolas</t>
        </r>
      </text>
    </comment>
    <comment ref="AV143" authorId="0" shapeId="0">
      <text>
        <r>
          <rPr>
            <sz val="11"/>
            <rFont val="Calibri"/>
            <family val="2"/>
            <charset val="238"/>
          </rPr>
          <t>SZV_B:Megjegyzes</t>
        </r>
      </text>
    </comment>
    <comment ref="AW143" authorId="0" shapeId="0">
      <text>
        <r>
          <rPr>
            <sz val="11"/>
            <rFont val="Calibri"/>
            <family val="2"/>
            <charset val="238"/>
          </rPr>
          <t>SZV_B:FeladatSorszam</t>
        </r>
      </text>
    </comment>
    <comment ref="AY143" authorId="0" shapeId="0">
      <text>
        <r>
          <rPr>
            <sz val="11"/>
            <rFont val="Calibri"/>
            <family val="2"/>
            <charset val="238"/>
          </rPr>
          <t>SZV_B:ISA</t>
        </r>
      </text>
    </comment>
    <comment ref="B144" authorId="0" shapeId="0">
      <text>
        <r>
          <rPr>
            <sz val="11"/>
            <rFont val="Calibri"/>
            <family val="2"/>
            <charset val="238"/>
          </rPr>
          <t>SZV_B:FontossagiSorrent</t>
        </r>
      </text>
    </comment>
    <comment ref="C144" authorId="0" shapeId="0">
      <text>
        <r>
          <rPr>
            <sz val="11"/>
            <rFont val="Calibri"/>
            <family val="2"/>
            <charset val="238"/>
          </rPr>
          <t>SZV_B:FeladatKategoria</t>
        </r>
      </text>
    </comment>
    <comment ref="D144" authorId="0" shapeId="0">
      <text>
        <r>
          <rPr>
            <sz val="11"/>
            <rFont val="Calibri"/>
            <family val="2"/>
            <charset val="238"/>
          </rPr>
          <t>SZV_B:FeladatMegnevezes</t>
        </r>
      </text>
    </comment>
    <comment ref="E144" authorId="0" shapeId="0">
      <text>
        <r>
          <rPr>
            <sz val="11"/>
            <rFont val="Calibri"/>
            <family val="2"/>
            <charset val="238"/>
          </rPr>
          <t>SZV_B:ElviEngedelySzam</t>
        </r>
      </text>
    </comment>
    <comment ref="F144" authorId="0" shapeId="0">
      <text>
        <r>
          <rPr>
            <sz val="11"/>
            <rFont val="Calibri"/>
            <family val="2"/>
            <charset val="238"/>
          </rPr>
          <t>SZV_B:VKR_Kod</t>
        </r>
      </text>
    </comment>
    <comment ref="G144" authorId="0" shapeId="0">
      <text>
        <r>
          <rPr>
            <sz val="11"/>
            <rFont val="Calibri"/>
            <family val="2"/>
            <charset val="238"/>
          </rPr>
          <t>SZV_B:VKR_Nev</t>
        </r>
      </text>
    </comment>
    <comment ref="H144" authorId="0" shapeId="0">
      <text>
        <r>
          <rPr>
            <sz val="11"/>
            <rFont val="Calibri"/>
            <family val="2"/>
            <charset val="238"/>
          </rPr>
          <t>SZV_B:FeladatAzonosito</t>
        </r>
      </text>
    </comment>
    <comment ref="I144" authorId="0" shapeId="0">
      <text>
        <r>
          <rPr>
            <sz val="11"/>
            <rFont val="Calibri"/>
            <family val="2"/>
            <charset val="238"/>
          </rPr>
          <t>SZV_B:EllatasiTerulet</t>
        </r>
      </text>
    </comment>
    <comment ref="J144" authorId="0" shapeId="0">
      <text>
        <r>
          <rPr>
            <sz val="11"/>
            <rFont val="Calibri"/>
            <family val="2"/>
            <charset val="238"/>
          </rPr>
          <t>SZV_B:EllatasertFelelos</t>
        </r>
      </text>
    </comment>
    <comment ref="K144" authorId="0" shapeId="0">
      <text>
        <r>
          <rPr>
            <sz val="11"/>
            <rFont val="Calibri"/>
            <family val="2"/>
            <charset val="238"/>
          </rPr>
          <t>SZV_B:TervezettNettoKoltseg</t>
        </r>
      </text>
    </comment>
    <comment ref="L144" authorId="0" shapeId="0">
      <text>
        <r>
          <rPr>
            <sz val="11"/>
            <rFont val="Calibri"/>
            <family val="2"/>
            <charset val="238"/>
          </rPr>
          <t>SZV_B:IdotartamKezdes</t>
        </r>
      </text>
    </comment>
    <comment ref="M144" authorId="0" shapeId="0">
      <text>
        <r>
          <rPr>
            <sz val="11"/>
            <rFont val="Calibri"/>
            <family val="2"/>
            <charset val="238"/>
          </rPr>
          <t>SZV_B:IdotartamBefejezes</t>
        </r>
      </text>
    </comment>
    <comment ref="N144" authorId="0" shapeId="0">
      <text>
        <r>
          <rPr>
            <sz val="11"/>
            <rFont val="Calibri"/>
            <family val="2"/>
            <charset val="238"/>
          </rPr>
          <t>SZV_B:NettoKoltsegUtem1</t>
        </r>
      </text>
    </comment>
    <comment ref="O144" authorId="0" shapeId="0">
      <text>
        <r>
          <rPr>
            <sz val="11"/>
            <rFont val="Calibri"/>
            <family val="2"/>
            <charset val="238"/>
          </rPr>
          <t>SZV_B:NettoKoltsegUtem2</t>
        </r>
      </text>
    </comment>
    <comment ref="P144" authorId="0" shapeId="0">
      <text>
        <r>
          <rPr>
            <sz val="11"/>
            <rFont val="Calibri"/>
            <family val="2"/>
            <charset val="238"/>
          </rPr>
          <t>SZV_B:EM_Melleklet2_KTG</t>
        </r>
      </text>
    </comment>
    <comment ref="R144" authorId="0" shapeId="0">
      <text>
        <r>
          <rPr>
            <sz val="11"/>
            <rFont val="Calibri"/>
            <family val="2"/>
            <charset val="238"/>
          </rPr>
          <t>SZV_B:HDUtem1</t>
        </r>
      </text>
    </comment>
    <comment ref="S144" authorId="0" shapeId="0">
      <text>
        <r>
          <rPr>
            <sz val="11"/>
            <rFont val="Calibri"/>
            <family val="2"/>
            <charset val="238"/>
          </rPr>
          <t>SZV_B:ECSUtem1</t>
        </r>
      </text>
    </comment>
    <comment ref="T144" authorId="0" shapeId="0">
      <text>
        <r>
          <rPr>
            <sz val="11"/>
            <rFont val="Calibri"/>
            <family val="2"/>
            <charset val="238"/>
          </rPr>
          <t>SZV_B:KFHUtem1</t>
        </r>
      </text>
    </comment>
    <comment ref="U144" authorId="0" shapeId="0">
      <text>
        <r>
          <rPr>
            <sz val="11"/>
            <rFont val="Calibri"/>
            <family val="2"/>
            <charset val="238"/>
          </rPr>
          <t>SZV_B:Egyeb_SajatUtem1</t>
        </r>
      </text>
    </comment>
    <comment ref="V144" authorId="0" shapeId="0">
      <text>
        <r>
          <rPr>
            <sz val="11"/>
            <rFont val="Calibri"/>
            <family val="2"/>
            <charset val="238"/>
          </rPr>
          <t>SZV_B:DijUtem1</t>
        </r>
      </text>
    </comment>
    <comment ref="W144" authorId="0" shapeId="0">
      <text>
        <r>
          <rPr>
            <sz val="11"/>
            <rFont val="Calibri"/>
            <family val="2"/>
            <charset val="238"/>
          </rPr>
          <t>SZV_B:EM_Melleklet1_Utem1</t>
        </r>
      </text>
    </comment>
    <comment ref="X144" authorId="0" shapeId="0">
      <text>
        <r>
          <rPr>
            <sz val="11"/>
            <rFont val="Calibri"/>
            <family val="2"/>
            <charset val="238"/>
          </rPr>
          <t>SZV_B:EgyebAllamiUtem1</t>
        </r>
      </text>
    </comment>
    <comment ref="Y144" authorId="0" shapeId="0">
      <text>
        <r>
          <rPr>
            <sz val="11"/>
            <rFont val="Calibri"/>
            <family val="2"/>
            <charset val="238"/>
          </rPr>
          <t>SZV_B:OnkormanyzatiUtem1</t>
        </r>
      </text>
    </comment>
    <comment ref="Z144" authorId="0" shapeId="0">
      <text>
        <r>
          <rPr>
            <sz val="11"/>
            <rFont val="Calibri"/>
            <family val="2"/>
            <charset val="238"/>
          </rPr>
          <t>SZV_B:EUUtem1</t>
        </r>
      </text>
    </comment>
    <comment ref="AA144" authorId="0" shapeId="0">
      <text>
        <r>
          <rPr>
            <sz val="11"/>
            <rFont val="Calibri"/>
            <family val="2"/>
            <charset val="238"/>
          </rPr>
          <t>SZV_B:EgyebUtem1</t>
        </r>
      </text>
    </comment>
    <comment ref="AB144" authorId="0" shapeId="0">
      <text>
        <r>
          <rPr>
            <sz val="11"/>
            <rFont val="Calibri"/>
            <family val="2"/>
            <charset val="238"/>
          </rPr>
          <t>SZV_B:HitelKotvenyUtem1</t>
        </r>
      </text>
    </comment>
    <comment ref="AC144" authorId="0" shapeId="0">
      <text>
        <r>
          <rPr>
            <sz val="11"/>
            <rFont val="Calibri"/>
            <family val="2"/>
            <charset val="238"/>
          </rPr>
          <t>SZV_B:OsszesenUtem1</t>
        </r>
      </text>
    </comment>
    <comment ref="AF144" authorId="0" shapeId="0">
      <text>
        <r>
          <rPr>
            <sz val="11"/>
            <rFont val="Calibri"/>
            <family val="2"/>
            <charset val="238"/>
          </rPr>
          <t>SZV_B:HDUtem2</t>
        </r>
      </text>
    </comment>
    <comment ref="AG144" authorId="0" shapeId="0">
      <text>
        <r>
          <rPr>
            <sz val="11"/>
            <rFont val="Calibri"/>
            <family val="2"/>
            <charset val="238"/>
          </rPr>
          <t>SZV_B:ECSUtem2</t>
        </r>
      </text>
    </comment>
    <comment ref="AH144" authorId="0" shapeId="0">
      <text>
        <r>
          <rPr>
            <sz val="11"/>
            <rFont val="Calibri"/>
            <family val="2"/>
            <charset val="238"/>
          </rPr>
          <t>SZV_B:KFHUtem2</t>
        </r>
      </text>
    </comment>
    <comment ref="AI144" authorId="0" shapeId="0">
      <text>
        <r>
          <rPr>
            <sz val="11"/>
            <rFont val="Calibri"/>
            <family val="2"/>
            <charset val="238"/>
          </rPr>
          <t>SZV_B:Egyeb_SajatUtem2</t>
        </r>
      </text>
    </comment>
    <comment ref="AJ144" authorId="0" shapeId="0">
      <text>
        <r>
          <rPr>
            <sz val="11"/>
            <rFont val="Calibri"/>
            <family val="2"/>
            <charset val="238"/>
          </rPr>
          <t>SZV_B:DijUtem2</t>
        </r>
      </text>
    </comment>
    <comment ref="AK144" authorId="0" shapeId="0">
      <text>
        <r>
          <rPr>
            <sz val="11"/>
            <rFont val="Calibri"/>
            <family val="2"/>
            <charset val="238"/>
          </rPr>
          <t>SZV_B:EM_Melleklet1_Utem2</t>
        </r>
      </text>
    </comment>
    <comment ref="AL144" authorId="0" shapeId="0">
      <text>
        <r>
          <rPr>
            <sz val="11"/>
            <rFont val="Calibri"/>
            <family val="2"/>
            <charset val="238"/>
          </rPr>
          <t>SZV_B:EgyebAllamiUtem2</t>
        </r>
      </text>
    </comment>
    <comment ref="AM144" authorId="0" shapeId="0">
      <text>
        <r>
          <rPr>
            <sz val="11"/>
            <rFont val="Calibri"/>
            <family val="2"/>
            <charset val="238"/>
          </rPr>
          <t>SZV_B:OnkormanyzatiUtem2</t>
        </r>
      </text>
    </comment>
    <comment ref="AN144" authorId="0" shapeId="0">
      <text>
        <r>
          <rPr>
            <sz val="11"/>
            <rFont val="Calibri"/>
            <family val="2"/>
            <charset val="238"/>
          </rPr>
          <t>SZV_B:EUUtem2</t>
        </r>
      </text>
    </comment>
    <comment ref="AO144" authorId="0" shapeId="0">
      <text>
        <r>
          <rPr>
            <sz val="11"/>
            <rFont val="Calibri"/>
            <family val="2"/>
            <charset val="238"/>
          </rPr>
          <t>SZV_B:EgyebUtem2</t>
        </r>
      </text>
    </comment>
    <comment ref="AP144" authorId="0" shapeId="0">
      <text>
        <r>
          <rPr>
            <sz val="11"/>
            <rFont val="Calibri"/>
            <family val="2"/>
            <charset val="238"/>
          </rPr>
          <t>SZV_B:HitelKotvenyUtem2</t>
        </r>
      </text>
    </comment>
    <comment ref="AQ144" authorId="0" shapeId="0">
      <text>
        <r>
          <rPr>
            <sz val="11"/>
            <rFont val="Calibri"/>
            <family val="2"/>
            <charset val="238"/>
          </rPr>
          <t>SZV_B:OsszesenUtem2</t>
        </r>
      </text>
    </comment>
    <comment ref="AR144" authorId="0" shapeId="0">
      <text>
        <r>
          <rPr>
            <sz val="11"/>
            <rFont val="Calibri"/>
            <family val="2"/>
            <charset val="238"/>
          </rPr>
          <t>SZV_B:ForrashianyUtem2</t>
        </r>
      </text>
    </comment>
    <comment ref="AU144" authorId="0" shapeId="0">
      <text>
        <r>
          <rPr>
            <sz val="11"/>
            <rFont val="Calibri"/>
            <family val="2"/>
            <charset val="238"/>
          </rPr>
          <t>SZV_B:Indokolas</t>
        </r>
      </text>
    </comment>
    <comment ref="AV144" authorId="0" shapeId="0">
      <text>
        <r>
          <rPr>
            <sz val="11"/>
            <rFont val="Calibri"/>
            <family val="2"/>
            <charset val="238"/>
          </rPr>
          <t>SZV_B:Megjegyzes</t>
        </r>
      </text>
    </comment>
    <comment ref="AW144" authorId="0" shapeId="0">
      <text>
        <r>
          <rPr>
            <sz val="11"/>
            <rFont val="Calibri"/>
            <family val="2"/>
            <charset val="238"/>
          </rPr>
          <t>SZV_B:FeladatSorszam</t>
        </r>
      </text>
    </comment>
    <comment ref="AY144" authorId="0" shapeId="0">
      <text>
        <r>
          <rPr>
            <sz val="11"/>
            <rFont val="Calibri"/>
            <family val="2"/>
            <charset val="238"/>
          </rPr>
          <t>SZV_B:ISA</t>
        </r>
      </text>
    </comment>
    <comment ref="B146" authorId="0" shapeId="0">
      <text>
        <r>
          <rPr>
            <sz val="11"/>
            <rFont val="Calibri"/>
            <family val="2"/>
            <charset val="238"/>
          </rPr>
          <t>SZV_B:FontossagiSorrent</t>
        </r>
      </text>
    </comment>
    <comment ref="C146" authorId="0" shapeId="0">
      <text>
        <r>
          <rPr>
            <sz val="11"/>
            <rFont val="Calibri"/>
            <family val="2"/>
            <charset val="238"/>
          </rPr>
          <t>SZV_B:FeladatKategoria</t>
        </r>
      </text>
    </comment>
    <comment ref="D146" authorId="0" shapeId="0">
      <text>
        <r>
          <rPr>
            <sz val="11"/>
            <rFont val="Calibri"/>
            <family val="2"/>
            <charset val="238"/>
          </rPr>
          <t>SZV_B:FeladatMegnevezes</t>
        </r>
      </text>
    </comment>
    <comment ref="E146" authorId="0" shapeId="0">
      <text>
        <r>
          <rPr>
            <sz val="11"/>
            <rFont val="Calibri"/>
            <family val="2"/>
            <charset val="238"/>
          </rPr>
          <t>SZV_B:ElviEngedelySzam</t>
        </r>
      </text>
    </comment>
    <comment ref="F146" authorId="0" shapeId="0">
      <text>
        <r>
          <rPr>
            <sz val="11"/>
            <rFont val="Calibri"/>
            <family val="2"/>
            <charset val="238"/>
          </rPr>
          <t>SZV_B:VKR_Kod</t>
        </r>
      </text>
    </comment>
    <comment ref="G146" authorId="0" shapeId="0">
      <text>
        <r>
          <rPr>
            <sz val="11"/>
            <rFont val="Calibri"/>
            <family val="2"/>
            <charset val="238"/>
          </rPr>
          <t>SZV_B:VKR_Nev</t>
        </r>
      </text>
    </comment>
    <comment ref="H146" authorId="0" shapeId="0">
      <text>
        <r>
          <rPr>
            <sz val="11"/>
            <rFont val="Calibri"/>
            <family val="2"/>
            <charset val="238"/>
          </rPr>
          <t>SZV_B:FeladatAzonosito</t>
        </r>
      </text>
    </comment>
    <comment ref="I146" authorId="0" shapeId="0">
      <text>
        <r>
          <rPr>
            <sz val="11"/>
            <rFont val="Calibri"/>
            <family val="2"/>
            <charset val="238"/>
          </rPr>
          <t>SZV_B:EllatasiTerulet</t>
        </r>
      </text>
    </comment>
    <comment ref="J146" authorId="0" shapeId="0">
      <text>
        <r>
          <rPr>
            <sz val="11"/>
            <rFont val="Calibri"/>
            <family val="2"/>
            <charset val="238"/>
          </rPr>
          <t>SZV_B:EllatasertFelelos</t>
        </r>
      </text>
    </comment>
    <comment ref="K146" authorId="0" shapeId="0">
      <text>
        <r>
          <rPr>
            <sz val="11"/>
            <rFont val="Calibri"/>
            <family val="2"/>
            <charset val="238"/>
          </rPr>
          <t>SZV_B:TervezettNettoKoltseg</t>
        </r>
      </text>
    </comment>
    <comment ref="L146" authorId="0" shapeId="0">
      <text>
        <r>
          <rPr>
            <sz val="11"/>
            <rFont val="Calibri"/>
            <family val="2"/>
            <charset val="238"/>
          </rPr>
          <t>SZV_B:IdotartamKezdes</t>
        </r>
      </text>
    </comment>
    <comment ref="M146" authorId="0" shapeId="0">
      <text>
        <r>
          <rPr>
            <sz val="11"/>
            <rFont val="Calibri"/>
            <family val="2"/>
            <charset val="238"/>
          </rPr>
          <t>SZV_B:IdotartamBefejezes</t>
        </r>
      </text>
    </comment>
    <comment ref="N146" authorId="0" shapeId="0">
      <text>
        <r>
          <rPr>
            <sz val="11"/>
            <rFont val="Calibri"/>
            <family val="2"/>
            <charset val="238"/>
          </rPr>
          <t>SZV_B:NettoKoltsegUtem1</t>
        </r>
      </text>
    </comment>
    <comment ref="O146" authorId="0" shapeId="0">
      <text>
        <r>
          <rPr>
            <sz val="11"/>
            <rFont val="Calibri"/>
            <family val="2"/>
            <charset val="238"/>
          </rPr>
          <t>SZV_B:NettoKoltsegUtem2</t>
        </r>
      </text>
    </comment>
    <comment ref="P146" authorId="0" shapeId="0">
      <text>
        <r>
          <rPr>
            <sz val="11"/>
            <rFont val="Calibri"/>
            <family val="2"/>
            <charset val="238"/>
          </rPr>
          <t>SZV_B:EM_Melleklet2_KTG</t>
        </r>
      </text>
    </comment>
    <comment ref="R146" authorId="0" shapeId="0">
      <text>
        <r>
          <rPr>
            <sz val="11"/>
            <rFont val="Calibri"/>
            <family val="2"/>
            <charset val="238"/>
          </rPr>
          <t>SZV_B:HDUtem1</t>
        </r>
      </text>
    </comment>
    <comment ref="S146" authorId="0" shapeId="0">
      <text>
        <r>
          <rPr>
            <sz val="11"/>
            <rFont val="Calibri"/>
            <family val="2"/>
            <charset val="238"/>
          </rPr>
          <t>SZV_B:ECSUtem1</t>
        </r>
      </text>
    </comment>
    <comment ref="T146" authorId="0" shapeId="0">
      <text>
        <r>
          <rPr>
            <sz val="11"/>
            <rFont val="Calibri"/>
            <family val="2"/>
            <charset val="238"/>
          </rPr>
          <t>SZV_B:KFHUtem1</t>
        </r>
      </text>
    </comment>
    <comment ref="U146" authorId="0" shapeId="0">
      <text>
        <r>
          <rPr>
            <sz val="11"/>
            <rFont val="Calibri"/>
            <family val="2"/>
            <charset val="238"/>
          </rPr>
          <t>SZV_B:Egyeb_SajatUtem1</t>
        </r>
      </text>
    </comment>
    <comment ref="V146" authorId="0" shapeId="0">
      <text>
        <r>
          <rPr>
            <sz val="11"/>
            <rFont val="Calibri"/>
            <family val="2"/>
            <charset val="238"/>
          </rPr>
          <t>SZV_B:DijUtem1</t>
        </r>
      </text>
    </comment>
    <comment ref="W146" authorId="0" shapeId="0">
      <text>
        <r>
          <rPr>
            <sz val="11"/>
            <rFont val="Calibri"/>
            <family val="2"/>
            <charset val="238"/>
          </rPr>
          <t>SZV_B:EM_Melleklet1_Utem1</t>
        </r>
      </text>
    </comment>
    <comment ref="X146" authorId="0" shapeId="0">
      <text>
        <r>
          <rPr>
            <sz val="11"/>
            <rFont val="Calibri"/>
            <family val="2"/>
            <charset val="238"/>
          </rPr>
          <t>SZV_B:EgyebAllamiUtem1</t>
        </r>
      </text>
    </comment>
    <comment ref="Y146" authorId="0" shapeId="0">
      <text>
        <r>
          <rPr>
            <sz val="11"/>
            <rFont val="Calibri"/>
            <family val="2"/>
            <charset val="238"/>
          </rPr>
          <t>SZV_B:OnkormanyzatiUtem1</t>
        </r>
      </text>
    </comment>
    <comment ref="Z146" authorId="0" shapeId="0">
      <text>
        <r>
          <rPr>
            <sz val="11"/>
            <rFont val="Calibri"/>
            <family val="2"/>
            <charset val="238"/>
          </rPr>
          <t>SZV_B:EUUtem1</t>
        </r>
      </text>
    </comment>
    <comment ref="AA146" authorId="0" shapeId="0">
      <text>
        <r>
          <rPr>
            <sz val="11"/>
            <rFont val="Calibri"/>
            <family val="2"/>
            <charset val="238"/>
          </rPr>
          <t>SZV_B:EgyebUtem1</t>
        </r>
      </text>
    </comment>
    <comment ref="AB146" authorId="0" shapeId="0">
      <text>
        <r>
          <rPr>
            <sz val="11"/>
            <rFont val="Calibri"/>
            <family val="2"/>
            <charset val="238"/>
          </rPr>
          <t>SZV_B:HitelKotvenyUtem1</t>
        </r>
      </text>
    </comment>
    <comment ref="AC146" authorId="0" shapeId="0">
      <text>
        <r>
          <rPr>
            <sz val="11"/>
            <rFont val="Calibri"/>
            <family val="2"/>
            <charset val="238"/>
          </rPr>
          <t>SZV_B:OsszesenUtem1</t>
        </r>
      </text>
    </comment>
    <comment ref="AF146" authorId="0" shapeId="0">
      <text>
        <r>
          <rPr>
            <sz val="11"/>
            <rFont val="Calibri"/>
            <family val="2"/>
            <charset val="238"/>
          </rPr>
          <t>SZV_B:HDUtem2</t>
        </r>
      </text>
    </comment>
    <comment ref="AG146" authorId="0" shapeId="0">
      <text>
        <r>
          <rPr>
            <sz val="11"/>
            <rFont val="Calibri"/>
            <family val="2"/>
            <charset val="238"/>
          </rPr>
          <t>SZV_B:ECSUtem2</t>
        </r>
      </text>
    </comment>
    <comment ref="AH146" authorId="0" shapeId="0">
      <text>
        <r>
          <rPr>
            <sz val="11"/>
            <rFont val="Calibri"/>
            <family val="2"/>
            <charset val="238"/>
          </rPr>
          <t>SZV_B:KFHUtem2</t>
        </r>
      </text>
    </comment>
    <comment ref="AI146" authorId="0" shapeId="0">
      <text>
        <r>
          <rPr>
            <sz val="11"/>
            <rFont val="Calibri"/>
            <family val="2"/>
            <charset val="238"/>
          </rPr>
          <t>SZV_B:Egyeb_SajatUtem2</t>
        </r>
      </text>
    </comment>
    <comment ref="AJ146" authorId="0" shapeId="0">
      <text>
        <r>
          <rPr>
            <sz val="11"/>
            <rFont val="Calibri"/>
            <family val="2"/>
            <charset val="238"/>
          </rPr>
          <t>SZV_B:DijUtem2</t>
        </r>
      </text>
    </comment>
    <comment ref="AK146" authorId="0" shapeId="0">
      <text>
        <r>
          <rPr>
            <sz val="11"/>
            <rFont val="Calibri"/>
            <family val="2"/>
            <charset val="238"/>
          </rPr>
          <t>SZV_B:EM_Melleklet1_Utem2</t>
        </r>
      </text>
    </comment>
    <comment ref="AL146" authorId="0" shapeId="0">
      <text>
        <r>
          <rPr>
            <sz val="11"/>
            <rFont val="Calibri"/>
            <family val="2"/>
            <charset val="238"/>
          </rPr>
          <t>SZV_B:EgyebAllamiUtem2</t>
        </r>
      </text>
    </comment>
    <comment ref="AM146" authorId="0" shapeId="0">
      <text>
        <r>
          <rPr>
            <sz val="11"/>
            <rFont val="Calibri"/>
            <family val="2"/>
            <charset val="238"/>
          </rPr>
          <t>SZV_B:OnkormanyzatiUtem2</t>
        </r>
      </text>
    </comment>
    <comment ref="AN146" authorId="0" shapeId="0">
      <text>
        <r>
          <rPr>
            <sz val="11"/>
            <rFont val="Calibri"/>
            <family val="2"/>
            <charset val="238"/>
          </rPr>
          <t>SZV_B:EUUtem2</t>
        </r>
      </text>
    </comment>
    <comment ref="AO146" authorId="0" shapeId="0">
      <text>
        <r>
          <rPr>
            <sz val="11"/>
            <rFont val="Calibri"/>
            <family val="2"/>
            <charset val="238"/>
          </rPr>
          <t>SZV_B:EgyebUtem2</t>
        </r>
      </text>
    </comment>
    <comment ref="AP146" authorId="0" shapeId="0">
      <text>
        <r>
          <rPr>
            <sz val="11"/>
            <rFont val="Calibri"/>
            <family val="2"/>
            <charset val="238"/>
          </rPr>
          <t>SZV_B:HitelKotvenyUtem2</t>
        </r>
      </text>
    </comment>
    <comment ref="AQ146" authorId="0" shapeId="0">
      <text>
        <r>
          <rPr>
            <sz val="11"/>
            <rFont val="Calibri"/>
            <family val="2"/>
            <charset val="238"/>
          </rPr>
          <t>SZV_B:OsszesenUtem2</t>
        </r>
      </text>
    </comment>
    <comment ref="AR146" authorId="0" shapeId="0">
      <text>
        <r>
          <rPr>
            <sz val="11"/>
            <rFont val="Calibri"/>
            <family val="2"/>
            <charset val="238"/>
          </rPr>
          <t>SZV_B:ForrashianyUtem2</t>
        </r>
      </text>
    </comment>
    <comment ref="AU146" authorId="0" shapeId="0">
      <text>
        <r>
          <rPr>
            <sz val="11"/>
            <rFont val="Calibri"/>
            <family val="2"/>
            <charset val="238"/>
          </rPr>
          <t>SZV_B:Indokolas</t>
        </r>
      </text>
    </comment>
    <comment ref="AV146" authorId="0" shapeId="0">
      <text>
        <r>
          <rPr>
            <sz val="11"/>
            <rFont val="Calibri"/>
            <family val="2"/>
            <charset val="238"/>
          </rPr>
          <t>SZV_B:Megjegyzes</t>
        </r>
      </text>
    </comment>
    <comment ref="AW146" authorId="0" shapeId="0">
      <text>
        <r>
          <rPr>
            <sz val="11"/>
            <rFont val="Calibri"/>
            <family val="2"/>
            <charset val="238"/>
          </rPr>
          <t>SZV_B:FeladatSorszam</t>
        </r>
      </text>
    </comment>
    <comment ref="AY146" authorId="0" shapeId="0">
      <text>
        <r>
          <rPr>
            <sz val="11"/>
            <rFont val="Calibri"/>
            <family val="2"/>
            <charset val="238"/>
          </rPr>
          <t>SZV_B:ISA</t>
        </r>
      </text>
    </comment>
    <comment ref="B147" authorId="0" shapeId="0">
      <text>
        <r>
          <rPr>
            <sz val="11"/>
            <rFont val="Calibri"/>
            <family val="2"/>
            <charset val="238"/>
          </rPr>
          <t>SZV_B:FontossagiSorrent</t>
        </r>
      </text>
    </comment>
    <comment ref="C147" authorId="0" shapeId="0">
      <text>
        <r>
          <rPr>
            <sz val="11"/>
            <rFont val="Calibri"/>
            <family val="2"/>
            <charset val="238"/>
          </rPr>
          <t>SZV_B:FeladatKategoria</t>
        </r>
      </text>
    </comment>
    <comment ref="D147" authorId="0" shapeId="0">
      <text>
        <r>
          <rPr>
            <sz val="11"/>
            <rFont val="Calibri"/>
            <family val="2"/>
            <charset val="238"/>
          </rPr>
          <t>SZV_B:FeladatMegnevezes</t>
        </r>
      </text>
    </comment>
    <comment ref="E147" authorId="0" shapeId="0">
      <text>
        <r>
          <rPr>
            <sz val="11"/>
            <rFont val="Calibri"/>
            <family val="2"/>
            <charset val="238"/>
          </rPr>
          <t>SZV_B:ElviEngedelySzam</t>
        </r>
      </text>
    </comment>
    <comment ref="F147" authorId="0" shapeId="0">
      <text>
        <r>
          <rPr>
            <sz val="11"/>
            <rFont val="Calibri"/>
            <family val="2"/>
            <charset val="238"/>
          </rPr>
          <t>SZV_B:VKR_Kod</t>
        </r>
      </text>
    </comment>
    <comment ref="G147" authorId="0" shapeId="0">
      <text>
        <r>
          <rPr>
            <sz val="11"/>
            <rFont val="Calibri"/>
            <family val="2"/>
            <charset val="238"/>
          </rPr>
          <t>SZV_B:VKR_Nev</t>
        </r>
      </text>
    </comment>
    <comment ref="H147" authorId="0" shapeId="0">
      <text>
        <r>
          <rPr>
            <sz val="11"/>
            <rFont val="Calibri"/>
            <family val="2"/>
            <charset val="238"/>
          </rPr>
          <t>SZV_B:FeladatAzonosito</t>
        </r>
      </text>
    </comment>
    <comment ref="I147" authorId="0" shapeId="0">
      <text>
        <r>
          <rPr>
            <sz val="11"/>
            <rFont val="Calibri"/>
            <family val="2"/>
            <charset val="238"/>
          </rPr>
          <t>SZV_B:EllatasiTerulet</t>
        </r>
      </text>
    </comment>
    <comment ref="J147" authorId="0" shapeId="0">
      <text>
        <r>
          <rPr>
            <sz val="11"/>
            <rFont val="Calibri"/>
            <family val="2"/>
            <charset val="238"/>
          </rPr>
          <t>SZV_B:EllatasertFelelos</t>
        </r>
      </text>
    </comment>
    <comment ref="K147" authorId="0" shapeId="0">
      <text>
        <r>
          <rPr>
            <sz val="11"/>
            <rFont val="Calibri"/>
            <family val="2"/>
            <charset val="238"/>
          </rPr>
          <t>SZV_B:TervezettNettoKoltseg</t>
        </r>
      </text>
    </comment>
    <comment ref="L147" authorId="0" shapeId="0">
      <text>
        <r>
          <rPr>
            <sz val="11"/>
            <rFont val="Calibri"/>
            <family val="2"/>
            <charset val="238"/>
          </rPr>
          <t>SZV_B:IdotartamKezdes</t>
        </r>
      </text>
    </comment>
    <comment ref="M147" authorId="0" shapeId="0">
      <text>
        <r>
          <rPr>
            <sz val="11"/>
            <rFont val="Calibri"/>
            <family val="2"/>
            <charset val="238"/>
          </rPr>
          <t>SZV_B:IdotartamBefejezes</t>
        </r>
      </text>
    </comment>
    <comment ref="N147" authorId="0" shapeId="0">
      <text>
        <r>
          <rPr>
            <sz val="11"/>
            <rFont val="Calibri"/>
            <family val="2"/>
            <charset val="238"/>
          </rPr>
          <t>SZV_B:NettoKoltsegUtem1</t>
        </r>
      </text>
    </comment>
    <comment ref="O147" authorId="0" shapeId="0">
      <text>
        <r>
          <rPr>
            <sz val="11"/>
            <rFont val="Calibri"/>
            <family val="2"/>
            <charset val="238"/>
          </rPr>
          <t>SZV_B:NettoKoltsegUtem2</t>
        </r>
      </text>
    </comment>
    <comment ref="P147" authorId="0" shapeId="0">
      <text>
        <r>
          <rPr>
            <sz val="11"/>
            <rFont val="Calibri"/>
            <family val="2"/>
            <charset val="238"/>
          </rPr>
          <t>SZV_B:EM_Melleklet2_KTG</t>
        </r>
      </text>
    </comment>
    <comment ref="R147" authorId="0" shapeId="0">
      <text>
        <r>
          <rPr>
            <sz val="11"/>
            <rFont val="Calibri"/>
            <family val="2"/>
            <charset val="238"/>
          </rPr>
          <t>SZV_B:HDUtem1</t>
        </r>
      </text>
    </comment>
    <comment ref="S147" authorId="0" shapeId="0">
      <text>
        <r>
          <rPr>
            <sz val="11"/>
            <rFont val="Calibri"/>
            <family val="2"/>
            <charset val="238"/>
          </rPr>
          <t>SZV_B:ECSUtem1</t>
        </r>
      </text>
    </comment>
    <comment ref="T147" authorId="0" shapeId="0">
      <text>
        <r>
          <rPr>
            <sz val="11"/>
            <rFont val="Calibri"/>
            <family val="2"/>
            <charset val="238"/>
          </rPr>
          <t>SZV_B:KFHUtem1</t>
        </r>
      </text>
    </comment>
    <comment ref="U147" authorId="0" shapeId="0">
      <text>
        <r>
          <rPr>
            <sz val="11"/>
            <rFont val="Calibri"/>
            <family val="2"/>
            <charset val="238"/>
          </rPr>
          <t>SZV_B:Egyeb_SajatUtem1</t>
        </r>
      </text>
    </comment>
    <comment ref="V147" authorId="0" shapeId="0">
      <text>
        <r>
          <rPr>
            <sz val="11"/>
            <rFont val="Calibri"/>
            <family val="2"/>
            <charset val="238"/>
          </rPr>
          <t>SZV_B:DijUtem1</t>
        </r>
      </text>
    </comment>
    <comment ref="W147" authorId="0" shapeId="0">
      <text>
        <r>
          <rPr>
            <sz val="11"/>
            <rFont val="Calibri"/>
            <family val="2"/>
            <charset val="238"/>
          </rPr>
          <t>SZV_B:EM_Melleklet1_Utem1</t>
        </r>
      </text>
    </comment>
    <comment ref="X147" authorId="0" shapeId="0">
      <text>
        <r>
          <rPr>
            <sz val="11"/>
            <rFont val="Calibri"/>
            <family val="2"/>
            <charset val="238"/>
          </rPr>
          <t>SZV_B:EgyebAllamiUtem1</t>
        </r>
      </text>
    </comment>
    <comment ref="Y147" authorId="0" shapeId="0">
      <text>
        <r>
          <rPr>
            <sz val="11"/>
            <rFont val="Calibri"/>
            <family val="2"/>
            <charset val="238"/>
          </rPr>
          <t>SZV_B:OnkormanyzatiUtem1</t>
        </r>
      </text>
    </comment>
    <comment ref="Z147" authorId="0" shapeId="0">
      <text>
        <r>
          <rPr>
            <sz val="11"/>
            <rFont val="Calibri"/>
            <family val="2"/>
            <charset val="238"/>
          </rPr>
          <t>SZV_B:EUUtem1</t>
        </r>
      </text>
    </comment>
    <comment ref="AA147" authorId="0" shapeId="0">
      <text>
        <r>
          <rPr>
            <sz val="11"/>
            <rFont val="Calibri"/>
            <family val="2"/>
            <charset val="238"/>
          </rPr>
          <t>SZV_B:EgyebUtem1</t>
        </r>
      </text>
    </comment>
    <comment ref="AB147" authorId="0" shapeId="0">
      <text>
        <r>
          <rPr>
            <sz val="11"/>
            <rFont val="Calibri"/>
            <family val="2"/>
            <charset val="238"/>
          </rPr>
          <t>SZV_B:HitelKotvenyUtem1</t>
        </r>
      </text>
    </comment>
    <comment ref="AC147" authorId="0" shapeId="0">
      <text>
        <r>
          <rPr>
            <sz val="11"/>
            <rFont val="Calibri"/>
            <family val="2"/>
            <charset val="238"/>
          </rPr>
          <t>SZV_B:OsszesenUtem1</t>
        </r>
      </text>
    </comment>
    <comment ref="AF147" authorId="0" shapeId="0">
      <text>
        <r>
          <rPr>
            <sz val="11"/>
            <rFont val="Calibri"/>
            <family val="2"/>
            <charset val="238"/>
          </rPr>
          <t>SZV_B:HDUtem2</t>
        </r>
      </text>
    </comment>
    <comment ref="AG147" authorId="0" shapeId="0">
      <text>
        <r>
          <rPr>
            <sz val="11"/>
            <rFont val="Calibri"/>
            <family val="2"/>
            <charset val="238"/>
          </rPr>
          <t>SZV_B:ECSUtem2</t>
        </r>
      </text>
    </comment>
    <comment ref="AH147" authorId="0" shapeId="0">
      <text>
        <r>
          <rPr>
            <sz val="11"/>
            <rFont val="Calibri"/>
            <family val="2"/>
            <charset val="238"/>
          </rPr>
          <t>SZV_B:KFHUtem2</t>
        </r>
      </text>
    </comment>
    <comment ref="AI147" authorId="0" shapeId="0">
      <text>
        <r>
          <rPr>
            <sz val="11"/>
            <rFont val="Calibri"/>
            <family val="2"/>
            <charset val="238"/>
          </rPr>
          <t>SZV_B:Egyeb_SajatUtem2</t>
        </r>
      </text>
    </comment>
    <comment ref="AJ147" authorId="0" shapeId="0">
      <text>
        <r>
          <rPr>
            <sz val="11"/>
            <rFont val="Calibri"/>
            <family val="2"/>
            <charset val="238"/>
          </rPr>
          <t>SZV_B:DijUtem2</t>
        </r>
      </text>
    </comment>
    <comment ref="AK147" authorId="0" shapeId="0">
      <text>
        <r>
          <rPr>
            <sz val="11"/>
            <rFont val="Calibri"/>
            <family val="2"/>
            <charset val="238"/>
          </rPr>
          <t>SZV_B:EM_Melleklet1_Utem2</t>
        </r>
      </text>
    </comment>
    <comment ref="AL147" authorId="0" shapeId="0">
      <text>
        <r>
          <rPr>
            <sz val="11"/>
            <rFont val="Calibri"/>
            <family val="2"/>
            <charset val="238"/>
          </rPr>
          <t>SZV_B:EgyebAllamiUtem2</t>
        </r>
      </text>
    </comment>
    <comment ref="AM147" authorId="0" shapeId="0">
      <text>
        <r>
          <rPr>
            <sz val="11"/>
            <rFont val="Calibri"/>
            <family val="2"/>
            <charset val="238"/>
          </rPr>
          <t>SZV_B:OnkormanyzatiUtem2</t>
        </r>
      </text>
    </comment>
    <comment ref="AN147" authorId="0" shapeId="0">
      <text>
        <r>
          <rPr>
            <sz val="11"/>
            <rFont val="Calibri"/>
            <family val="2"/>
            <charset val="238"/>
          </rPr>
          <t>SZV_B:EUUtem2</t>
        </r>
      </text>
    </comment>
    <comment ref="AO147" authorId="0" shapeId="0">
      <text>
        <r>
          <rPr>
            <sz val="11"/>
            <rFont val="Calibri"/>
            <family val="2"/>
            <charset val="238"/>
          </rPr>
          <t>SZV_B:EgyebUtem2</t>
        </r>
      </text>
    </comment>
    <comment ref="AP147" authorId="0" shapeId="0">
      <text>
        <r>
          <rPr>
            <sz val="11"/>
            <rFont val="Calibri"/>
            <family val="2"/>
            <charset val="238"/>
          </rPr>
          <t>SZV_B:HitelKotvenyUtem2</t>
        </r>
      </text>
    </comment>
    <comment ref="AQ147" authorId="0" shapeId="0">
      <text>
        <r>
          <rPr>
            <sz val="11"/>
            <rFont val="Calibri"/>
            <family val="2"/>
            <charset val="238"/>
          </rPr>
          <t>SZV_B:OsszesenUtem2</t>
        </r>
      </text>
    </comment>
    <comment ref="AR147" authorId="0" shapeId="0">
      <text>
        <r>
          <rPr>
            <sz val="11"/>
            <rFont val="Calibri"/>
            <family val="2"/>
            <charset val="238"/>
          </rPr>
          <t>SZV_B:ForrashianyUtem2</t>
        </r>
      </text>
    </comment>
    <comment ref="AU147" authorId="0" shapeId="0">
      <text>
        <r>
          <rPr>
            <sz val="11"/>
            <rFont val="Calibri"/>
            <family val="2"/>
            <charset val="238"/>
          </rPr>
          <t>SZV_B:Indokolas</t>
        </r>
      </text>
    </comment>
    <comment ref="AV147" authorId="0" shapeId="0">
      <text>
        <r>
          <rPr>
            <sz val="11"/>
            <rFont val="Calibri"/>
            <family val="2"/>
            <charset val="238"/>
          </rPr>
          <t>SZV_B:Megjegyzes</t>
        </r>
      </text>
    </comment>
    <comment ref="AW147" authorId="0" shapeId="0">
      <text>
        <r>
          <rPr>
            <sz val="11"/>
            <rFont val="Calibri"/>
            <family val="2"/>
            <charset val="238"/>
          </rPr>
          <t>SZV_B:FeladatSorszam</t>
        </r>
      </text>
    </comment>
    <comment ref="AY147" authorId="0" shapeId="0">
      <text>
        <r>
          <rPr>
            <sz val="11"/>
            <rFont val="Calibri"/>
            <family val="2"/>
            <charset val="238"/>
          </rPr>
          <t>SZV_B:ISA</t>
        </r>
      </text>
    </comment>
    <comment ref="B149" authorId="0" shapeId="0">
      <text>
        <r>
          <rPr>
            <sz val="11"/>
            <rFont val="Calibri"/>
            <family val="2"/>
            <charset val="238"/>
          </rPr>
          <t>SZV_B:FontossagiSorrent</t>
        </r>
      </text>
    </comment>
    <comment ref="C149" authorId="0" shapeId="0">
      <text>
        <r>
          <rPr>
            <sz val="11"/>
            <rFont val="Calibri"/>
            <family val="2"/>
            <charset val="238"/>
          </rPr>
          <t>SZV_B:FeladatKategoria</t>
        </r>
      </text>
    </comment>
    <comment ref="D149" authorId="0" shapeId="0">
      <text>
        <r>
          <rPr>
            <sz val="11"/>
            <rFont val="Calibri"/>
            <family val="2"/>
            <charset val="238"/>
          </rPr>
          <t>SZV_B:FeladatMegnevezes</t>
        </r>
      </text>
    </comment>
    <comment ref="E149" authorId="0" shapeId="0">
      <text>
        <r>
          <rPr>
            <sz val="11"/>
            <rFont val="Calibri"/>
            <family val="2"/>
            <charset val="238"/>
          </rPr>
          <t>SZV_B:ElviEngedelySzam</t>
        </r>
      </text>
    </comment>
    <comment ref="F149" authorId="0" shapeId="0">
      <text>
        <r>
          <rPr>
            <sz val="11"/>
            <rFont val="Calibri"/>
            <family val="2"/>
            <charset val="238"/>
          </rPr>
          <t>SZV_B:VKR_Kod</t>
        </r>
      </text>
    </comment>
    <comment ref="G149" authorId="0" shapeId="0">
      <text>
        <r>
          <rPr>
            <sz val="11"/>
            <rFont val="Calibri"/>
            <family val="2"/>
            <charset val="238"/>
          </rPr>
          <t>SZV_B:VKR_Nev</t>
        </r>
      </text>
    </comment>
    <comment ref="H149" authorId="0" shapeId="0">
      <text>
        <r>
          <rPr>
            <sz val="11"/>
            <rFont val="Calibri"/>
            <family val="2"/>
            <charset val="238"/>
          </rPr>
          <t>SZV_B:FeladatAzonosito</t>
        </r>
      </text>
    </comment>
    <comment ref="I149" authorId="0" shapeId="0">
      <text>
        <r>
          <rPr>
            <sz val="11"/>
            <rFont val="Calibri"/>
            <family val="2"/>
            <charset val="238"/>
          </rPr>
          <t>SZV_B:EllatasiTerulet</t>
        </r>
      </text>
    </comment>
    <comment ref="J149" authorId="0" shapeId="0">
      <text>
        <r>
          <rPr>
            <sz val="11"/>
            <rFont val="Calibri"/>
            <family val="2"/>
            <charset val="238"/>
          </rPr>
          <t>SZV_B:EllatasertFelelos</t>
        </r>
      </text>
    </comment>
    <comment ref="K149" authorId="0" shapeId="0">
      <text>
        <r>
          <rPr>
            <sz val="11"/>
            <rFont val="Calibri"/>
            <family val="2"/>
            <charset val="238"/>
          </rPr>
          <t>SZV_B:TervezettNettoKoltseg</t>
        </r>
      </text>
    </comment>
    <comment ref="L149" authorId="0" shapeId="0">
      <text>
        <r>
          <rPr>
            <sz val="11"/>
            <rFont val="Calibri"/>
            <family val="2"/>
            <charset val="238"/>
          </rPr>
          <t>SZV_B:IdotartamKezdes</t>
        </r>
      </text>
    </comment>
    <comment ref="M149" authorId="0" shapeId="0">
      <text>
        <r>
          <rPr>
            <sz val="11"/>
            <rFont val="Calibri"/>
            <family val="2"/>
            <charset val="238"/>
          </rPr>
          <t>SZV_B:IdotartamBefejezes</t>
        </r>
      </text>
    </comment>
    <comment ref="N149" authorId="0" shapeId="0">
      <text>
        <r>
          <rPr>
            <sz val="11"/>
            <rFont val="Calibri"/>
            <family val="2"/>
            <charset val="238"/>
          </rPr>
          <t>SZV_B:NettoKoltsegUtem1</t>
        </r>
      </text>
    </comment>
    <comment ref="O149" authorId="0" shapeId="0">
      <text>
        <r>
          <rPr>
            <sz val="11"/>
            <rFont val="Calibri"/>
            <family val="2"/>
            <charset val="238"/>
          </rPr>
          <t>SZV_B:NettoKoltsegUtem2</t>
        </r>
      </text>
    </comment>
    <comment ref="P149" authorId="0" shapeId="0">
      <text>
        <r>
          <rPr>
            <sz val="11"/>
            <rFont val="Calibri"/>
            <family val="2"/>
            <charset val="238"/>
          </rPr>
          <t>SZV_B:EM_Melleklet2_KTG</t>
        </r>
      </text>
    </comment>
    <comment ref="R149" authorId="0" shapeId="0">
      <text>
        <r>
          <rPr>
            <sz val="11"/>
            <rFont val="Calibri"/>
            <family val="2"/>
            <charset val="238"/>
          </rPr>
          <t>SZV_B:HDUtem1</t>
        </r>
      </text>
    </comment>
    <comment ref="S149" authorId="0" shapeId="0">
      <text>
        <r>
          <rPr>
            <sz val="11"/>
            <rFont val="Calibri"/>
            <family val="2"/>
            <charset val="238"/>
          </rPr>
          <t>SZV_B:ECSUtem1</t>
        </r>
      </text>
    </comment>
    <comment ref="T149" authorId="0" shapeId="0">
      <text>
        <r>
          <rPr>
            <sz val="11"/>
            <rFont val="Calibri"/>
            <family val="2"/>
            <charset val="238"/>
          </rPr>
          <t>SZV_B:KFHUtem1</t>
        </r>
      </text>
    </comment>
    <comment ref="U149" authorId="0" shapeId="0">
      <text>
        <r>
          <rPr>
            <sz val="11"/>
            <rFont val="Calibri"/>
            <family val="2"/>
            <charset val="238"/>
          </rPr>
          <t>SZV_B:Egyeb_SajatUtem1</t>
        </r>
      </text>
    </comment>
    <comment ref="V149" authorId="0" shapeId="0">
      <text>
        <r>
          <rPr>
            <sz val="11"/>
            <rFont val="Calibri"/>
            <family val="2"/>
            <charset val="238"/>
          </rPr>
          <t>SZV_B:DijUtem1</t>
        </r>
      </text>
    </comment>
    <comment ref="W149" authorId="0" shapeId="0">
      <text>
        <r>
          <rPr>
            <sz val="11"/>
            <rFont val="Calibri"/>
            <family val="2"/>
            <charset val="238"/>
          </rPr>
          <t>SZV_B:EM_Melleklet1_Utem1</t>
        </r>
      </text>
    </comment>
    <comment ref="X149" authorId="0" shapeId="0">
      <text>
        <r>
          <rPr>
            <sz val="11"/>
            <rFont val="Calibri"/>
            <family val="2"/>
            <charset val="238"/>
          </rPr>
          <t>SZV_B:EgyebAllamiUtem1</t>
        </r>
      </text>
    </comment>
    <comment ref="Y149" authorId="0" shapeId="0">
      <text>
        <r>
          <rPr>
            <sz val="11"/>
            <rFont val="Calibri"/>
            <family val="2"/>
            <charset val="238"/>
          </rPr>
          <t>SZV_B:OnkormanyzatiUtem1</t>
        </r>
      </text>
    </comment>
    <comment ref="Z149" authorId="0" shapeId="0">
      <text>
        <r>
          <rPr>
            <sz val="11"/>
            <rFont val="Calibri"/>
            <family val="2"/>
            <charset val="238"/>
          </rPr>
          <t>SZV_B:EUUtem1</t>
        </r>
      </text>
    </comment>
    <comment ref="AA149" authorId="0" shapeId="0">
      <text>
        <r>
          <rPr>
            <sz val="11"/>
            <rFont val="Calibri"/>
            <family val="2"/>
            <charset val="238"/>
          </rPr>
          <t>SZV_B:EgyebUtem1</t>
        </r>
      </text>
    </comment>
    <comment ref="AB149" authorId="0" shapeId="0">
      <text>
        <r>
          <rPr>
            <sz val="11"/>
            <rFont val="Calibri"/>
            <family val="2"/>
            <charset val="238"/>
          </rPr>
          <t>SZV_B:HitelKotvenyUtem1</t>
        </r>
      </text>
    </comment>
    <comment ref="AC149" authorId="0" shapeId="0">
      <text>
        <r>
          <rPr>
            <sz val="11"/>
            <rFont val="Calibri"/>
            <family val="2"/>
            <charset val="238"/>
          </rPr>
          <t>SZV_B:OsszesenUtem1</t>
        </r>
      </text>
    </comment>
    <comment ref="AF149" authorId="0" shapeId="0">
      <text>
        <r>
          <rPr>
            <sz val="11"/>
            <rFont val="Calibri"/>
            <family val="2"/>
            <charset val="238"/>
          </rPr>
          <t>SZV_B:HDUtem2</t>
        </r>
      </text>
    </comment>
    <comment ref="AG149" authorId="0" shapeId="0">
      <text>
        <r>
          <rPr>
            <sz val="11"/>
            <rFont val="Calibri"/>
            <family val="2"/>
            <charset val="238"/>
          </rPr>
          <t>SZV_B:ECSUtem2</t>
        </r>
      </text>
    </comment>
    <comment ref="AH149" authorId="0" shapeId="0">
      <text>
        <r>
          <rPr>
            <sz val="11"/>
            <rFont val="Calibri"/>
            <family val="2"/>
            <charset val="238"/>
          </rPr>
          <t>SZV_B:KFHUtem2</t>
        </r>
      </text>
    </comment>
    <comment ref="AI149" authorId="0" shapeId="0">
      <text>
        <r>
          <rPr>
            <sz val="11"/>
            <rFont val="Calibri"/>
            <family val="2"/>
            <charset val="238"/>
          </rPr>
          <t>SZV_B:Egyeb_SajatUtem2</t>
        </r>
      </text>
    </comment>
    <comment ref="AJ149" authorId="0" shapeId="0">
      <text>
        <r>
          <rPr>
            <sz val="11"/>
            <rFont val="Calibri"/>
            <family val="2"/>
            <charset val="238"/>
          </rPr>
          <t>SZV_B:DijUtem2</t>
        </r>
      </text>
    </comment>
    <comment ref="AK149" authorId="0" shapeId="0">
      <text>
        <r>
          <rPr>
            <sz val="11"/>
            <rFont val="Calibri"/>
            <family val="2"/>
            <charset val="238"/>
          </rPr>
          <t>SZV_B:EM_Melleklet1_Utem2</t>
        </r>
      </text>
    </comment>
    <comment ref="AL149" authorId="0" shapeId="0">
      <text>
        <r>
          <rPr>
            <sz val="11"/>
            <rFont val="Calibri"/>
            <family val="2"/>
            <charset val="238"/>
          </rPr>
          <t>SZV_B:EgyebAllamiUtem2</t>
        </r>
      </text>
    </comment>
    <comment ref="AM149" authorId="0" shapeId="0">
      <text>
        <r>
          <rPr>
            <sz val="11"/>
            <rFont val="Calibri"/>
            <family val="2"/>
            <charset val="238"/>
          </rPr>
          <t>SZV_B:OnkormanyzatiUtem2</t>
        </r>
      </text>
    </comment>
    <comment ref="AN149" authorId="0" shapeId="0">
      <text>
        <r>
          <rPr>
            <sz val="11"/>
            <rFont val="Calibri"/>
            <family val="2"/>
            <charset val="238"/>
          </rPr>
          <t>SZV_B:EUUtem2</t>
        </r>
      </text>
    </comment>
    <comment ref="AO149" authorId="0" shapeId="0">
      <text>
        <r>
          <rPr>
            <sz val="11"/>
            <rFont val="Calibri"/>
            <family val="2"/>
            <charset val="238"/>
          </rPr>
          <t>SZV_B:EgyebUtem2</t>
        </r>
      </text>
    </comment>
    <comment ref="AP149" authorId="0" shapeId="0">
      <text>
        <r>
          <rPr>
            <sz val="11"/>
            <rFont val="Calibri"/>
            <family val="2"/>
            <charset val="238"/>
          </rPr>
          <t>SZV_B:HitelKotvenyUtem2</t>
        </r>
      </text>
    </comment>
    <comment ref="AQ149" authorId="0" shapeId="0">
      <text>
        <r>
          <rPr>
            <sz val="11"/>
            <rFont val="Calibri"/>
            <family val="2"/>
            <charset val="238"/>
          </rPr>
          <t>SZV_B:OsszesenUtem2</t>
        </r>
      </text>
    </comment>
    <comment ref="AR149" authorId="0" shapeId="0">
      <text>
        <r>
          <rPr>
            <sz val="11"/>
            <rFont val="Calibri"/>
            <family val="2"/>
            <charset val="238"/>
          </rPr>
          <t>SZV_B:ForrashianyUtem2</t>
        </r>
      </text>
    </comment>
    <comment ref="AU149" authorId="0" shapeId="0">
      <text>
        <r>
          <rPr>
            <sz val="11"/>
            <rFont val="Calibri"/>
            <family val="2"/>
            <charset val="238"/>
          </rPr>
          <t>SZV_B:Indokolas</t>
        </r>
      </text>
    </comment>
    <comment ref="AV149" authorId="0" shapeId="0">
      <text>
        <r>
          <rPr>
            <sz val="11"/>
            <rFont val="Calibri"/>
            <family val="2"/>
            <charset val="238"/>
          </rPr>
          <t>SZV_B:Megjegyzes</t>
        </r>
      </text>
    </comment>
    <comment ref="AW149" authorId="0" shapeId="0">
      <text>
        <r>
          <rPr>
            <sz val="11"/>
            <rFont val="Calibri"/>
            <family val="2"/>
            <charset val="238"/>
          </rPr>
          <t>SZV_B:FeladatSorszam</t>
        </r>
      </text>
    </comment>
    <comment ref="AY149" authorId="0" shapeId="0">
      <text>
        <r>
          <rPr>
            <sz val="11"/>
            <rFont val="Calibri"/>
            <family val="2"/>
            <charset val="238"/>
          </rPr>
          <t>SZV_B:ISA</t>
        </r>
      </text>
    </comment>
    <comment ref="B150" authorId="0" shapeId="0">
      <text>
        <r>
          <rPr>
            <sz val="11"/>
            <rFont val="Calibri"/>
            <family val="2"/>
            <charset val="238"/>
          </rPr>
          <t>SZV_B:FontossagiSorrent</t>
        </r>
      </text>
    </comment>
    <comment ref="C150" authorId="0" shapeId="0">
      <text>
        <r>
          <rPr>
            <sz val="11"/>
            <rFont val="Calibri"/>
            <family val="2"/>
            <charset val="238"/>
          </rPr>
          <t>SZV_B:FeladatKategoria</t>
        </r>
      </text>
    </comment>
    <comment ref="D150" authorId="0" shapeId="0">
      <text>
        <r>
          <rPr>
            <sz val="11"/>
            <rFont val="Calibri"/>
            <family val="2"/>
            <charset val="238"/>
          </rPr>
          <t>SZV_B:FeladatMegnevezes</t>
        </r>
      </text>
    </comment>
    <comment ref="E150" authorId="0" shapeId="0">
      <text>
        <r>
          <rPr>
            <sz val="11"/>
            <rFont val="Calibri"/>
            <family val="2"/>
            <charset val="238"/>
          </rPr>
          <t>SZV_B:ElviEngedelySzam</t>
        </r>
      </text>
    </comment>
    <comment ref="F150" authorId="0" shapeId="0">
      <text>
        <r>
          <rPr>
            <sz val="11"/>
            <rFont val="Calibri"/>
            <family val="2"/>
            <charset val="238"/>
          </rPr>
          <t>SZV_B:VKR_Kod</t>
        </r>
      </text>
    </comment>
    <comment ref="G150" authorId="0" shapeId="0">
      <text>
        <r>
          <rPr>
            <sz val="11"/>
            <rFont val="Calibri"/>
            <family val="2"/>
            <charset val="238"/>
          </rPr>
          <t>SZV_B:VKR_Nev</t>
        </r>
      </text>
    </comment>
    <comment ref="H150" authorId="0" shapeId="0">
      <text>
        <r>
          <rPr>
            <sz val="11"/>
            <rFont val="Calibri"/>
            <family val="2"/>
            <charset val="238"/>
          </rPr>
          <t>SZV_B:FeladatAzonosito</t>
        </r>
      </text>
    </comment>
    <comment ref="I150" authorId="0" shapeId="0">
      <text>
        <r>
          <rPr>
            <sz val="11"/>
            <rFont val="Calibri"/>
            <family val="2"/>
            <charset val="238"/>
          </rPr>
          <t>SZV_B:EllatasiTerulet</t>
        </r>
      </text>
    </comment>
    <comment ref="J150" authorId="0" shapeId="0">
      <text>
        <r>
          <rPr>
            <sz val="11"/>
            <rFont val="Calibri"/>
            <family val="2"/>
            <charset val="238"/>
          </rPr>
          <t>SZV_B:EllatasertFelelos</t>
        </r>
      </text>
    </comment>
    <comment ref="K150" authorId="0" shapeId="0">
      <text>
        <r>
          <rPr>
            <sz val="11"/>
            <rFont val="Calibri"/>
            <family val="2"/>
            <charset val="238"/>
          </rPr>
          <t>SZV_B:TervezettNettoKoltseg</t>
        </r>
      </text>
    </comment>
    <comment ref="L150" authorId="0" shapeId="0">
      <text>
        <r>
          <rPr>
            <sz val="11"/>
            <rFont val="Calibri"/>
            <family val="2"/>
            <charset val="238"/>
          </rPr>
          <t>SZV_B:IdotartamKezdes</t>
        </r>
      </text>
    </comment>
    <comment ref="M150" authorId="0" shapeId="0">
      <text>
        <r>
          <rPr>
            <sz val="11"/>
            <rFont val="Calibri"/>
            <family val="2"/>
            <charset val="238"/>
          </rPr>
          <t>SZV_B:IdotartamBefejezes</t>
        </r>
      </text>
    </comment>
    <comment ref="N150" authorId="0" shapeId="0">
      <text>
        <r>
          <rPr>
            <sz val="11"/>
            <rFont val="Calibri"/>
            <family val="2"/>
            <charset val="238"/>
          </rPr>
          <t>SZV_B:NettoKoltsegUtem1</t>
        </r>
      </text>
    </comment>
    <comment ref="O150" authorId="0" shapeId="0">
      <text>
        <r>
          <rPr>
            <sz val="11"/>
            <rFont val="Calibri"/>
            <family val="2"/>
            <charset val="238"/>
          </rPr>
          <t>SZV_B:NettoKoltsegUtem2</t>
        </r>
      </text>
    </comment>
    <comment ref="P150" authorId="0" shapeId="0">
      <text>
        <r>
          <rPr>
            <sz val="11"/>
            <rFont val="Calibri"/>
            <family val="2"/>
            <charset val="238"/>
          </rPr>
          <t>SZV_B:EM_Melleklet2_KTG</t>
        </r>
      </text>
    </comment>
    <comment ref="R150" authorId="0" shapeId="0">
      <text>
        <r>
          <rPr>
            <sz val="11"/>
            <rFont val="Calibri"/>
            <family val="2"/>
            <charset val="238"/>
          </rPr>
          <t>SZV_B:HDUtem1</t>
        </r>
      </text>
    </comment>
    <comment ref="S150" authorId="0" shapeId="0">
      <text>
        <r>
          <rPr>
            <sz val="11"/>
            <rFont val="Calibri"/>
            <family val="2"/>
            <charset val="238"/>
          </rPr>
          <t>SZV_B:ECSUtem1</t>
        </r>
      </text>
    </comment>
    <comment ref="T150" authorId="0" shapeId="0">
      <text>
        <r>
          <rPr>
            <sz val="11"/>
            <rFont val="Calibri"/>
            <family val="2"/>
            <charset val="238"/>
          </rPr>
          <t>SZV_B:KFHUtem1</t>
        </r>
      </text>
    </comment>
    <comment ref="U150" authorId="0" shapeId="0">
      <text>
        <r>
          <rPr>
            <sz val="11"/>
            <rFont val="Calibri"/>
            <family val="2"/>
            <charset val="238"/>
          </rPr>
          <t>SZV_B:Egyeb_SajatUtem1</t>
        </r>
      </text>
    </comment>
    <comment ref="V150" authorId="0" shapeId="0">
      <text>
        <r>
          <rPr>
            <sz val="11"/>
            <rFont val="Calibri"/>
            <family val="2"/>
            <charset val="238"/>
          </rPr>
          <t>SZV_B:DijUtem1</t>
        </r>
      </text>
    </comment>
    <comment ref="W150" authorId="0" shapeId="0">
      <text>
        <r>
          <rPr>
            <sz val="11"/>
            <rFont val="Calibri"/>
            <family val="2"/>
            <charset val="238"/>
          </rPr>
          <t>SZV_B:EM_Melleklet1_Utem1</t>
        </r>
      </text>
    </comment>
    <comment ref="X150" authorId="0" shapeId="0">
      <text>
        <r>
          <rPr>
            <sz val="11"/>
            <rFont val="Calibri"/>
            <family val="2"/>
            <charset val="238"/>
          </rPr>
          <t>SZV_B:EgyebAllamiUtem1</t>
        </r>
      </text>
    </comment>
    <comment ref="Y150" authorId="0" shapeId="0">
      <text>
        <r>
          <rPr>
            <sz val="11"/>
            <rFont val="Calibri"/>
            <family val="2"/>
            <charset val="238"/>
          </rPr>
          <t>SZV_B:OnkormanyzatiUtem1</t>
        </r>
      </text>
    </comment>
    <comment ref="Z150" authorId="0" shapeId="0">
      <text>
        <r>
          <rPr>
            <sz val="11"/>
            <rFont val="Calibri"/>
            <family val="2"/>
            <charset val="238"/>
          </rPr>
          <t>SZV_B:EUUtem1</t>
        </r>
      </text>
    </comment>
    <comment ref="AA150" authorId="0" shapeId="0">
      <text>
        <r>
          <rPr>
            <sz val="11"/>
            <rFont val="Calibri"/>
            <family val="2"/>
            <charset val="238"/>
          </rPr>
          <t>SZV_B:EgyebUtem1</t>
        </r>
      </text>
    </comment>
    <comment ref="AB150" authorId="0" shapeId="0">
      <text>
        <r>
          <rPr>
            <sz val="11"/>
            <rFont val="Calibri"/>
            <family val="2"/>
            <charset val="238"/>
          </rPr>
          <t>SZV_B:HitelKotvenyUtem1</t>
        </r>
      </text>
    </comment>
    <comment ref="AC150" authorId="0" shapeId="0">
      <text>
        <r>
          <rPr>
            <sz val="11"/>
            <rFont val="Calibri"/>
            <family val="2"/>
            <charset val="238"/>
          </rPr>
          <t>SZV_B:OsszesenUtem1</t>
        </r>
      </text>
    </comment>
    <comment ref="AF150" authorId="0" shapeId="0">
      <text>
        <r>
          <rPr>
            <sz val="11"/>
            <rFont val="Calibri"/>
            <family val="2"/>
            <charset val="238"/>
          </rPr>
          <t>SZV_B:HDUtem2</t>
        </r>
      </text>
    </comment>
    <comment ref="AG150" authorId="0" shapeId="0">
      <text>
        <r>
          <rPr>
            <sz val="11"/>
            <rFont val="Calibri"/>
            <family val="2"/>
            <charset val="238"/>
          </rPr>
          <t>SZV_B:ECSUtem2</t>
        </r>
      </text>
    </comment>
    <comment ref="AH150" authorId="0" shapeId="0">
      <text>
        <r>
          <rPr>
            <sz val="11"/>
            <rFont val="Calibri"/>
            <family val="2"/>
            <charset val="238"/>
          </rPr>
          <t>SZV_B:KFHUtem2</t>
        </r>
      </text>
    </comment>
    <comment ref="AI150" authorId="0" shapeId="0">
      <text>
        <r>
          <rPr>
            <sz val="11"/>
            <rFont val="Calibri"/>
            <family val="2"/>
            <charset val="238"/>
          </rPr>
          <t>SZV_B:Egyeb_SajatUtem2</t>
        </r>
      </text>
    </comment>
    <comment ref="AJ150" authorId="0" shapeId="0">
      <text>
        <r>
          <rPr>
            <sz val="11"/>
            <rFont val="Calibri"/>
            <family val="2"/>
            <charset val="238"/>
          </rPr>
          <t>SZV_B:DijUtem2</t>
        </r>
      </text>
    </comment>
    <comment ref="AK150" authorId="0" shapeId="0">
      <text>
        <r>
          <rPr>
            <sz val="11"/>
            <rFont val="Calibri"/>
            <family val="2"/>
            <charset val="238"/>
          </rPr>
          <t>SZV_B:EM_Melleklet1_Utem2</t>
        </r>
      </text>
    </comment>
    <comment ref="AL150" authorId="0" shapeId="0">
      <text>
        <r>
          <rPr>
            <sz val="11"/>
            <rFont val="Calibri"/>
            <family val="2"/>
            <charset val="238"/>
          </rPr>
          <t>SZV_B:EgyebAllamiUtem2</t>
        </r>
      </text>
    </comment>
    <comment ref="AM150" authorId="0" shapeId="0">
      <text>
        <r>
          <rPr>
            <sz val="11"/>
            <rFont val="Calibri"/>
            <family val="2"/>
            <charset val="238"/>
          </rPr>
          <t>SZV_B:OnkormanyzatiUtem2</t>
        </r>
      </text>
    </comment>
    <comment ref="AN150" authorId="0" shapeId="0">
      <text>
        <r>
          <rPr>
            <sz val="11"/>
            <rFont val="Calibri"/>
            <family val="2"/>
            <charset val="238"/>
          </rPr>
          <t>SZV_B:EUUtem2</t>
        </r>
      </text>
    </comment>
    <comment ref="AO150" authorId="0" shapeId="0">
      <text>
        <r>
          <rPr>
            <sz val="11"/>
            <rFont val="Calibri"/>
            <family val="2"/>
            <charset val="238"/>
          </rPr>
          <t>SZV_B:EgyebUtem2</t>
        </r>
      </text>
    </comment>
    <comment ref="AP150" authorId="0" shapeId="0">
      <text>
        <r>
          <rPr>
            <sz val="11"/>
            <rFont val="Calibri"/>
            <family val="2"/>
            <charset val="238"/>
          </rPr>
          <t>SZV_B:HitelKotvenyUtem2</t>
        </r>
      </text>
    </comment>
    <comment ref="AQ150" authorId="0" shapeId="0">
      <text>
        <r>
          <rPr>
            <sz val="11"/>
            <rFont val="Calibri"/>
            <family val="2"/>
            <charset val="238"/>
          </rPr>
          <t>SZV_B:OsszesenUtem2</t>
        </r>
      </text>
    </comment>
    <comment ref="AR150" authorId="0" shapeId="0">
      <text>
        <r>
          <rPr>
            <sz val="11"/>
            <rFont val="Calibri"/>
            <family val="2"/>
            <charset val="238"/>
          </rPr>
          <t>SZV_B:ForrashianyUtem2</t>
        </r>
      </text>
    </comment>
    <comment ref="AU150" authorId="0" shapeId="0">
      <text>
        <r>
          <rPr>
            <sz val="11"/>
            <rFont val="Calibri"/>
            <family val="2"/>
            <charset val="238"/>
          </rPr>
          <t>SZV_B:Indokolas</t>
        </r>
      </text>
    </comment>
    <comment ref="AV150" authorId="0" shapeId="0">
      <text>
        <r>
          <rPr>
            <sz val="11"/>
            <rFont val="Calibri"/>
            <family val="2"/>
            <charset val="238"/>
          </rPr>
          <t>SZV_B:Megjegyzes</t>
        </r>
      </text>
    </comment>
    <comment ref="AW150" authorId="0" shapeId="0">
      <text>
        <r>
          <rPr>
            <sz val="11"/>
            <rFont val="Calibri"/>
            <family val="2"/>
            <charset val="238"/>
          </rPr>
          <t>SZV_B:FeladatSorszam</t>
        </r>
      </text>
    </comment>
    <comment ref="AY150" authorId="0" shapeId="0">
      <text>
        <r>
          <rPr>
            <sz val="11"/>
            <rFont val="Calibri"/>
            <family val="2"/>
            <charset val="238"/>
          </rPr>
          <t>SZV_B:ISA</t>
        </r>
      </text>
    </comment>
    <comment ref="B152" authorId="0" shapeId="0">
      <text>
        <r>
          <rPr>
            <sz val="11"/>
            <rFont val="Calibri"/>
            <family val="2"/>
            <charset val="238"/>
          </rPr>
          <t>SZV_B:FontossagiSorrent</t>
        </r>
      </text>
    </comment>
    <comment ref="C152" authorId="0" shapeId="0">
      <text>
        <r>
          <rPr>
            <sz val="11"/>
            <rFont val="Calibri"/>
            <family val="2"/>
            <charset val="238"/>
          </rPr>
          <t>SZV_B:FeladatKategoria</t>
        </r>
      </text>
    </comment>
    <comment ref="D152" authorId="0" shapeId="0">
      <text>
        <r>
          <rPr>
            <sz val="11"/>
            <rFont val="Calibri"/>
            <family val="2"/>
            <charset val="238"/>
          </rPr>
          <t>SZV_B:FeladatMegnevezes</t>
        </r>
      </text>
    </comment>
    <comment ref="E152" authorId="0" shapeId="0">
      <text>
        <r>
          <rPr>
            <sz val="11"/>
            <rFont val="Calibri"/>
            <family val="2"/>
            <charset val="238"/>
          </rPr>
          <t>SZV_B:ElviEngedelySzam</t>
        </r>
      </text>
    </comment>
    <comment ref="F152" authorId="0" shapeId="0">
      <text>
        <r>
          <rPr>
            <sz val="11"/>
            <rFont val="Calibri"/>
            <family val="2"/>
            <charset val="238"/>
          </rPr>
          <t>SZV_B:VKR_Kod</t>
        </r>
      </text>
    </comment>
    <comment ref="G152" authorId="0" shapeId="0">
      <text>
        <r>
          <rPr>
            <sz val="11"/>
            <rFont val="Calibri"/>
            <family val="2"/>
            <charset val="238"/>
          </rPr>
          <t>SZV_B:VKR_Nev</t>
        </r>
      </text>
    </comment>
    <comment ref="H152" authorId="0" shapeId="0">
      <text>
        <r>
          <rPr>
            <sz val="11"/>
            <rFont val="Calibri"/>
            <family val="2"/>
            <charset val="238"/>
          </rPr>
          <t>SZV_B:FeladatAzonosito</t>
        </r>
      </text>
    </comment>
    <comment ref="I152" authorId="0" shapeId="0">
      <text>
        <r>
          <rPr>
            <sz val="11"/>
            <rFont val="Calibri"/>
            <family val="2"/>
            <charset val="238"/>
          </rPr>
          <t>SZV_B:EllatasiTerulet</t>
        </r>
      </text>
    </comment>
    <comment ref="J152" authorId="0" shapeId="0">
      <text>
        <r>
          <rPr>
            <sz val="11"/>
            <rFont val="Calibri"/>
            <family val="2"/>
            <charset val="238"/>
          </rPr>
          <t>SZV_B:EllatasertFelelos</t>
        </r>
      </text>
    </comment>
    <comment ref="K152" authorId="0" shapeId="0">
      <text>
        <r>
          <rPr>
            <sz val="11"/>
            <rFont val="Calibri"/>
            <family val="2"/>
            <charset val="238"/>
          </rPr>
          <t>SZV_B:TervezettNettoKoltseg</t>
        </r>
      </text>
    </comment>
    <comment ref="L152" authorId="0" shapeId="0">
      <text>
        <r>
          <rPr>
            <sz val="11"/>
            <rFont val="Calibri"/>
            <family val="2"/>
            <charset val="238"/>
          </rPr>
          <t>SZV_B:IdotartamKezdes</t>
        </r>
      </text>
    </comment>
    <comment ref="M152" authorId="0" shapeId="0">
      <text>
        <r>
          <rPr>
            <sz val="11"/>
            <rFont val="Calibri"/>
            <family val="2"/>
            <charset val="238"/>
          </rPr>
          <t>SZV_B:IdotartamBefejezes</t>
        </r>
      </text>
    </comment>
    <comment ref="N152" authorId="0" shapeId="0">
      <text>
        <r>
          <rPr>
            <sz val="11"/>
            <rFont val="Calibri"/>
            <family val="2"/>
            <charset val="238"/>
          </rPr>
          <t>SZV_B:NettoKoltsegUtem1</t>
        </r>
      </text>
    </comment>
    <comment ref="O152" authorId="0" shapeId="0">
      <text>
        <r>
          <rPr>
            <sz val="11"/>
            <rFont val="Calibri"/>
            <family val="2"/>
            <charset val="238"/>
          </rPr>
          <t>SZV_B:NettoKoltsegUtem2</t>
        </r>
      </text>
    </comment>
    <comment ref="P152" authorId="0" shapeId="0">
      <text>
        <r>
          <rPr>
            <sz val="11"/>
            <rFont val="Calibri"/>
            <family val="2"/>
            <charset val="238"/>
          </rPr>
          <t>SZV_B:EM_Melleklet2_KTG</t>
        </r>
      </text>
    </comment>
    <comment ref="R152" authorId="0" shapeId="0">
      <text>
        <r>
          <rPr>
            <sz val="11"/>
            <rFont val="Calibri"/>
            <family val="2"/>
            <charset val="238"/>
          </rPr>
          <t>SZV_B:HDUtem1</t>
        </r>
      </text>
    </comment>
    <comment ref="S152" authorId="0" shapeId="0">
      <text>
        <r>
          <rPr>
            <sz val="11"/>
            <rFont val="Calibri"/>
            <family val="2"/>
            <charset val="238"/>
          </rPr>
          <t>SZV_B:ECSUtem1</t>
        </r>
      </text>
    </comment>
    <comment ref="T152" authorId="0" shapeId="0">
      <text>
        <r>
          <rPr>
            <sz val="11"/>
            <rFont val="Calibri"/>
            <family val="2"/>
            <charset val="238"/>
          </rPr>
          <t>SZV_B:KFHUtem1</t>
        </r>
      </text>
    </comment>
    <comment ref="U152" authorId="0" shapeId="0">
      <text>
        <r>
          <rPr>
            <sz val="11"/>
            <rFont val="Calibri"/>
            <family val="2"/>
            <charset val="238"/>
          </rPr>
          <t>SZV_B:Egyeb_SajatUtem1</t>
        </r>
      </text>
    </comment>
    <comment ref="V152" authorId="0" shapeId="0">
      <text>
        <r>
          <rPr>
            <sz val="11"/>
            <rFont val="Calibri"/>
            <family val="2"/>
            <charset val="238"/>
          </rPr>
          <t>SZV_B:DijUtem1</t>
        </r>
      </text>
    </comment>
    <comment ref="W152" authorId="0" shapeId="0">
      <text>
        <r>
          <rPr>
            <sz val="11"/>
            <rFont val="Calibri"/>
            <family val="2"/>
            <charset val="238"/>
          </rPr>
          <t>SZV_B:EM_Melleklet1_Utem1</t>
        </r>
      </text>
    </comment>
    <comment ref="X152" authorId="0" shapeId="0">
      <text>
        <r>
          <rPr>
            <sz val="11"/>
            <rFont val="Calibri"/>
            <family val="2"/>
            <charset val="238"/>
          </rPr>
          <t>SZV_B:EgyebAllamiUtem1</t>
        </r>
      </text>
    </comment>
    <comment ref="Y152" authorId="0" shapeId="0">
      <text>
        <r>
          <rPr>
            <sz val="11"/>
            <rFont val="Calibri"/>
            <family val="2"/>
            <charset val="238"/>
          </rPr>
          <t>SZV_B:OnkormanyzatiUtem1</t>
        </r>
      </text>
    </comment>
    <comment ref="Z152" authorId="0" shapeId="0">
      <text>
        <r>
          <rPr>
            <sz val="11"/>
            <rFont val="Calibri"/>
            <family val="2"/>
            <charset val="238"/>
          </rPr>
          <t>SZV_B:EUUtem1</t>
        </r>
      </text>
    </comment>
    <comment ref="AA152" authorId="0" shapeId="0">
      <text>
        <r>
          <rPr>
            <sz val="11"/>
            <rFont val="Calibri"/>
            <family val="2"/>
            <charset val="238"/>
          </rPr>
          <t>SZV_B:EgyebUtem1</t>
        </r>
      </text>
    </comment>
    <comment ref="AB152" authorId="0" shapeId="0">
      <text>
        <r>
          <rPr>
            <sz val="11"/>
            <rFont val="Calibri"/>
            <family val="2"/>
            <charset val="238"/>
          </rPr>
          <t>SZV_B:HitelKotvenyUtem1</t>
        </r>
      </text>
    </comment>
    <comment ref="AC152" authorId="0" shapeId="0">
      <text>
        <r>
          <rPr>
            <sz val="11"/>
            <rFont val="Calibri"/>
            <family val="2"/>
            <charset val="238"/>
          </rPr>
          <t>SZV_B:OsszesenUtem1</t>
        </r>
      </text>
    </comment>
    <comment ref="AF152" authorId="0" shapeId="0">
      <text>
        <r>
          <rPr>
            <sz val="11"/>
            <rFont val="Calibri"/>
            <family val="2"/>
            <charset val="238"/>
          </rPr>
          <t>SZV_B:HDUtem2</t>
        </r>
      </text>
    </comment>
    <comment ref="AG152" authorId="0" shapeId="0">
      <text>
        <r>
          <rPr>
            <sz val="11"/>
            <rFont val="Calibri"/>
            <family val="2"/>
            <charset val="238"/>
          </rPr>
          <t>SZV_B:ECSUtem2</t>
        </r>
      </text>
    </comment>
    <comment ref="AH152" authorId="0" shapeId="0">
      <text>
        <r>
          <rPr>
            <sz val="11"/>
            <rFont val="Calibri"/>
            <family val="2"/>
            <charset val="238"/>
          </rPr>
          <t>SZV_B:KFHUtem2</t>
        </r>
      </text>
    </comment>
    <comment ref="AI152" authorId="0" shapeId="0">
      <text>
        <r>
          <rPr>
            <sz val="11"/>
            <rFont val="Calibri"/>
            <family val="2"/>
            <charset val="238"/>
          </rPr>
          <t>SZV_B:Egyeb_SajatUtem2</t>
        </r>
      </text>
    </comment>
    <comment ref="AJ152" authorId="0" shapeId="0">
      <text>
        <r>
          <rPr>
            <sz val="11"/>
            <rFont val="Calibri"/>
            <family val="2"/>
            <charset val="238"/>
          </rPr>
          <t>SZV_B:DijUtem2</t>
        </r>
      </text>
    </comment>
    <comment ref="AK152" authorId="0" shapeId="0">
      <text>
        <r>
          <rPr>
            <sz val="11"/>
            <rFont val="Calibri"/>
            <family val="2"/>
            <charset val="238"/>
          </rPr>
          <t>SZV_B:EM_Melleklet1_Utem2</t>
        </r>
      </text>
    </comment>
    <comment ref="AL152" authorId="0" shapeId="0">
      <text>
        <r>
          <rPr>
            <sz val="11"/>
            <rFont val="Calibri"/>
            <family val="2"/>
            <charset val="238"/>
          </rPr>
          <t>SZV_B:EgyebAllamiUtem2</t>
        </r>
      </text>
    </comment>
    <comment ref="AM152" authorId="0" shapeId="0">
      <text>
        <r>
          <rPr>
            <sz val="11"/>
            <rFont val="Calibri"/>
            <family val="2"/>
            <charset val="238"/>
          </rPr>
          <t>SZV_B:OnkormanyzatiUtem2</t>
        </r>
      </text>
    </comment>
    <comment ref="AN152" authorId="0" shapeId="0">
      <text>
        <r>
          <rPr>
            <sz val="11"/>
            <rFont val="Calibri"/>
            <family val="2"/>
            <charset val="238"/>
          </rPr>
          <t>SZV_B:EUUtem2</t>
        </r>
      </text>
    </comment>
    <comment ref="AO152" authorId="0" shapeId="0">
      <text>
        <r>
          <rPr>
            <sz val="11"/>
            <rFont val="Calibri"/>
            <family val="2"/>
            <charset val="238"/>
          </rPr>
          <t>SZV_B:EgyebUtem2</t>
        </r>
      </text>
    </comment>
    <comment ref="AP152" authorId="0" shapeId="0">
      <text>
        <r>
          <rPr>
            <sz val="11"/>
            <rFont val="Calibri"/>
            <family val="2"/>
            <charset val="238"/>
          </rPr>
          <t>SZV_B:HitelKotvenyUtem2</t>
        </r>
      </text>
    </comment>
    <comment ref="AQ152" authorId="0" shapeId="0">
      <text>
        <r>
          <rPr>
            <sz val="11"/>
            <rFont val="Calibri"/>
            <family val="2"/>
            <charset val="238"/>
          </rPr>
          <t>SZV_B:OsszesenUtem2</t>
        </r>
      </text>
    </comment>
    <comment ref="AR152" authorId="0" shapeId="0">
      <text>
        <r>
          <rPr>
            <sz val="11"/>
            <rFont val="Calibri"/>
            <family val="2"/>
            <charset val="238"/>
          </rPr>
          <t>SZV_B:ForrashianyUtem2</t>
        </r>
      </text>
    </comment>
    <comment ref="AU152" authorId="0" shapeId="0">
      <text>
        <r>
          <rPr>
            <sz val="11"/>
            <rFont val="Calibri"/>
            <family val="2"/>
            <charset val="238"/>
          </rPr>
          <t>SZV_B:Indokolas</t>
        </r>
      </text>
    </comment>
    <comment ref="AV152" authorId="0" shapeId="0">
      <text>
        <r>
          <rPr>
            <sz val="11"/>
            <rFont val="Calibri"/>
            <family val="2"/>
            <charset val="238"/>
          </rPr>
          <t>SZV_B:Megjegyzes</t>
        </r>
      </text>
    </comment>
    <comment ref="AW152" authorId="0" shapeId="0">
      <text>
        <r>
          <rPr>
            <sz val="11"/>
            <rFont val="Calibri"/>
            <family val="2"/>
            <charset val="238"/>
          </rPr>
          <t>SZV_B:FeladatSorszam</t>
        </r>
      </text>
    </comment>
    <comment ref="AY152" authorId="0" shapeId="0">
      <text>
        <r>
          <rPr>
            <sz val="11"/>
            <rFont val="Calibri"/>
            <family val="2"/>
            <charset val="238"/>
          </rPr>
          <t>SZV_B:ISA</t>
        </r>
      </text>
    </comment>
    <comment ref="B153" authorId="0" shapeId="0">
      <text>
        <r>
          <rPr>
            <sz val="11"/>
            <rFont val="Calibri"/>
            <family val="2"/>
            <charset val="238"/>
          </rPr>
          <t>SZV_B:FontossagiSorrent</t>
        </r>
      </text>
    </comment>
    <comment ref="C153" authorId="0" shapeId="0">
      <text>
        <r>
          <rPr>
            <sz val="11"/>
            <rFont val="Calibri"/>
            <family val="2"/>
            <charset val="238"/>
          </rPr>
          <t>SZV_B:FeladatKategoria</t>
        </r>
      </text>
    </comment>
    <comment ref="D153" authorId="0" shapeId="0">
      <text>
        <r>
          <rPr>
            <sz val="11"/>
            <rFont val="Calibri"/>
            <family val="2"/>
            <charset val="238"/>
          </rPr>
          <t>SZV_B:FeladatMegnevezes</t>
        </r>
      </text>
    </comment>
    <comment ref="E153" authorId="0" shapeId="0">
      <text>
        <r>
          <rPr>
            <sz val="11"/>
            <rFont val="Calibri"/>
            <family val="2"/>
            <charset val="238"/>
          </rPr>
          <t>SZV_B:ElviEngedelySzam</t>
        </r>
      </text>
    </comment>
    <comment ref="F153" authorId="0" shapeId="0">
      <text>
        <r>
          <rPr>
            <sz val="11"/>
            <rFont val="Calibri"/>
            <family val="2"/>
            <charset val="238"/>
          </rPr>
          <t>SZV_B:VKR_Kod</t>
        </r>
      </text>
    </comment>
    <comment ref="G153" authorId="0" shapeId="0">
      <text>
        <r>
          <rPr>
            <sz val="11"/>
            <rFont val="Calibri"/>
            <family val="2"/>
            <charset val="238"/>
          </rPr>
          <t>SZV_B:VKR_Nev</t>
        </r>
      </text>
    </comment>
    <comment ref="H153" authorId="0" shapeId="0">
      <text>
        <r>
          <rPr>
            <sz val="11"/>
            <rFont val="Calibri"/>
            <family val="2"/>
            <charset val="238"/>
          </rPr>
          <t>SZV_B:FeladatAzonosito</t>
        </r>
      </text>
    </comment>
    <comment ref="I153" authorId="0" shapeId="0">
      <text>
        <r>
          <rPr>
            <sz val="11"/>
            <rFont val="Calibri"/>
            <family val="2"/>
            <charset val="238"/>
          </rPr>
          <t>SZV_B:EllatasiTerulet</t>
        </r>
      </text>
    </comment>
    <comment ref="J153" authorId="0" shapeId="0">
      <text>
        <r>
          <rPr>
            <sz val="11"/>
            <rFont val="Calibri"/>
            <family val="2"/>
            <charset val="238"/>
          </rPr>
          <t>SZV_B:EllatasertFelelos</t>
        </r>
      </text>
    </comment>
    <comment ref="K153" authorId="0" shapeId="0">
      <text>
        <r>
          <rPr>
            <sz val="11"/>
            <rFont val="Calibri"/>
            <family val="2"/>
            <charset val="238"/>
          </rPr>
          <t>SZV_B:TervezettNettoKoltseg</t>
        </r>
      </text>
    </comment>
    <comment ref="L153" authorId="0" shapeId="0">
      <text>
        <r>
          <rPr>
            <sz val="11"/>
            <rFont val="Calibri"/>
            <family val="2"/>
            <charset val="238"/>
          </rPr>
          <t>SZV_B:IdotartamKezdes</t>
        </r>
      </text>
    </comment>
    <comment ref="M153" authorId="0" shapeId="0">
      <text>
        <r>
          <rPr>
            <sz val="11"/>
            <rFont val="Calibri"/>
            <family val="2"/>
            <charset val="238"/>
          </rPr>
          <t>SZV_B:IdotartamBefejezes</t>
        </r>
      </text>
    </comment>
    <comment ref="N153" authorId="0" shapeId="0">
      <text>
        <r>
          <rPr>
            <sz val="11"/>
            <rFont val="Calibri"/>
            <family val="2"/>
            <charset val="238"/>
          </rPr>
          <t>SZV_B:NettoKoltsegUtem1</t>
        </r>
      </text>
    </comment>
    <comment ref="O153" authorId="0" shapeId="0">
      <text>
        <r>
          <rPr>
            <sz val="11"/>
            <rFont val="Calibri"/>
            <family val="2"/>
            <charset val="238"/>
          </rPr>
          <t>SZV_B:NettoKoltsegUtem2</t>
        </r>
      </text>
    </comment>
    <comment ref="P153" authorId="0" shapeId="0">
      <text>
        <r>
          <rPr>
            <sz val="11"/>
            <rFont val="Calibri"/>
            <family val="2"/>
            <charset val="238"/>
          </rPr>
          <t>SZV_B:EM_Melleklet2_KTG</t>
        </r>
      </text>
    </comment>
    <comment ref="R153" authorId="0" shapeId="0">
      <text>
        <r>
          <rPr>
            <sz val="11"/>
            <rFont val="Calibri"/>
            <family val="2"/>
            <charset val="238"/>
          </rPr>
          <t>SZV_B:HDUtem1</t>
        </r>
      </text>
    </comment>
    <comment ref="S153" authorId="0" shapeId="0">
      <text>
        <r>
          <rPr>
            <sz val="11"/>
            <rFont val="Calibri"/>
            <family val="2"/>
            <charset val="238"/>
          </rPr>
          <t>SZV_B:ECSUtem1</t>
        </r>
      </text>
    </comment>
    <comment ref="T153" authorId="0" shapeId="0">
      <text>
        <r>
          <rPr>
            <sz val="11"/>
            <rFont val="Calibri"/>
            <family val="2"/>
            <charset val="238"/>
          </rPr>
          <t>SZV_B:KFHUtem1</t>
        </r>
      </text>
    </comment>
    <comment ref="U153" authorId="0" shapeId="0">
      <text>
        <r>
          <rPr>
            <sz val="11"/>
            <rFont val="Calibri"/>
            <family val="2"/>
            <charset val="238"/>
          </rPr>
          <t>SZV_B:Egyeb_SajatUtem1</t>
        </r>
      </text>
    </comment>
    <comment ref="V153" authorId="0" shapeId="0">
      <text>
        <r>
          <rPr>
            <sz val="11"/>
            <rFont val="Calibri"/>
            <family val="2"/>
            <charset val="238"/>
          </rPr>
          <t>SZV_B:DijUtem1</t>
        </r>
      </text>
    </comment>
    <comment ref="W153" authorId="0" shapeId="0">
      <text>
        <r>
          <rPr>
            <sz val="11"/>
            <rFont val="Calibri"/>
            <family val="2"/>
            <charset val="238"/>
          </rPr>
          <t>SZV_B:EM_Melleklet1_Utem1</t>
        </r>
      </text>
    </comment>
    <comment ref="X153" authorId="0" shapeId="0">
      <text>
        <r>
          <rPr>
            <sz val="11"/>
            <rFont val="Calibri"/>
            <family val="2"/>
            <charset val="238"/>
          </rPr>
          <t>SZV_B:EgyebAllamiUtem1</t>
        </r>
      </text>
    </comment>
    <comment ref="Y153" authorId="0" shapeId="0">
      <text>
        <r>
          <rPr>
            <sz val="11"/>
            <rFont val="Calibri"/>
            <family val="2"/>
            <charset val="238"/>
          </rPr>
          <t>SZV_B:OnkormanyzatiUtem1</t>
        </r>
      </text>
    </comment>
    <comment ref="Z153" authorId="0" shapeId="0">
      <text>
        <r>
          <rPr>
            <sz val="11"/>
            <rFont val="Calibri"/>
            <family val="2"/>
            <charset val="238"/>
          </rPr>
          <t>SZV_B:EUUtem1</t>
        </r>
      </text>
    </comment>
    <comment ref="AA153" authorId="0" shapeId="0">
      <text>
        <r>
          <rPr>
            <sz val="11"/>
            <rFont val="Calibri"/>
            <family val="2"/>
            <charset val="238"/>
          </rPr>
          <t>SZV_B:EgyebUtem1</t>
        </r>
      </text>
    </comment>
    <comment ref="AB153" authorId="0" shapeId="0">
      <text>
        <r>
          <rPr>
            <sz val="11"/>
            <rFont val="Calibri"/>
            <family val="2"/>
            <charset val="238"/>
          </rPr>
          <t>SZV_B:HitelKotvenyUtem1</t>
        </r>
      </text>
    </comment>
    <comment ref="AC153" authorId="0" shapeId="0">
      <text>
        <r>
          <rPr>
            <sz val="11"/>
            <rFont val="Calibri"/>
            <family val="2"/>
            <charset val="238"/>
          </rPr>
          <t>SZV_B:OsszesenUtem1</t>
        </r>
      </text>
    </comment>
    <comment ref="AF153" authorId="0" shapeId="0">
      <text>
        <r>
          <rPr>
            <sz val="11"/>
            <rFont val="Calibri"/>
            <family val="2"/>
            <charset val="238"/>
          </rPr>
          <t>SZV_B:HDUtem2</t>
        </r>
      </text>
    </comment>
    <comment ref="AG153" authorId="0" shapeId="0">
      <text>
        <r>
          <rPr>
            <sz val="11"/>
            <rFont val="Calibri"/>
            <family val="2"/>
            <charset val="238"/>
          </rPr>
          <t>SZV_B:ECSUtem2</t>
        </r>
      </text>
    </comment>
    <comment ref="AH153" authorId="0" shapeId="0">
      <text>
        <r>
          <rPr>
            <sz val="11"/>
            <rFont val="Calibri"/>
            <family val="2"/>
            <charset val="238"/>
          </rPr>
          <t>SZV_B:KFHUtem2</t>
        </r>
      </text>
    </comment>
    <comment ref="AI153" authorId="0" shapeId="0">
      <text>
        <r>
          <rPr>
            <sz val="11"/>
            <rFont val="Calibri"/>
            <family val="2"/>
            <charset val="238"/>
          </rPr>
          <t>SZV_B:Egyeb_SajatUtem2</t>
        </r>
      </text>
    </comment>
    <comment ref="AJ153" authorId="0" shapeId="0">
      <text>
        <r>
          <rPr>
            <sz val="11"/>
            <rFont val="Calibri"/>
            <family val="2"/>
            <charset val="238"/>
          </rPr>
          <t>SZV_B:DijUtem2</t>
        </r>
      </text>
    </comment>
    <comment ref="AK153" authorId="0" shapeId="0">
      <text>
        <r>
          <rPr>
            <sz val="11"/>
            <rFont val="Calibri"/>
            <family val="2"/>
            <charset val="238"/>
          </rPr>
          <t>SZV_B:EM_Melleklet1_Utem2</t>
        </r>
      </text>
    </comment>
    <comment ref="AL153" authorId="0" shapeId="0">
      <text>
        <r>
          <rPr>
            <sz val="11"/>
            <rFont val="Calibri"/>
            <family val="2"/>
            <charset val="238"/>
          </rPr>
          <t>SZV_B:EgyebAllamiUtem2</t>
        </r>
      </text>
    </comment>
    <comment ref="AM153" authorId="0" shapeId="0">
      <text>
        <r>
          <rPr>
            <sz val="11"/>
            <rFont val="Calibri"/>
            <family val="2"/>
            <charset val="238"/>
          </rPr>
          <t>SZV_B:OnkormanyzatiUtem2</t>
        </r>
      </text>
    </comment>
    <comment ref="AN153" authorId="0" shapeId="0">
      <text>
        <r>
          <rPr>
            <sz val="11"/>
            <rFont val="Calibri"/>
            <family val="2"/>
            <charset val="238"/>
          </rPr>
          <t>SZV_B:EUUtem2</t>
        </r>
      </text>
    </comment>
    <comment ref="AO153" authorId="0" shapeId="0">
      <text>
        <r>
          <rPr>
            <sz val="11"/>
            <rFont val="Calibri"/>
            <family val="2"/>
            <charset val="238"/>
          </rPr>
          <t>SZV_B:EgyebUtem2</t>
        </r>
      </text>
    </comment>
    <comment ref="AP153" authorId="0" shapeId="0">
      <text>
        <r>
          <rPr>
            <sz val="11"/>
            <rFont val="Calibri"/>
            <family val="2"/>
            <charset val="238"/>
          </rPr>
          <t>SZV_B:HitelKotvenyUtem2</t>
        </r>
      </text>
    </comment>
    <comment ref="AQ153" authorId="0" shapeId="0">
      <text>
        <r>
          <rPr>
            <sz val="11"/>
            <rFont val="Calibri"/>
            <family val="2"/>
            <charset val="238"/>
          </rPr>
          <t>SZV_B:OsszesenUtem2</t>
        </r>
      </text>
    </comment>
    <comment ref="AR153" authorId="0" shapeId="0">
      <text>
        <r>
          <rPr>
            <sz val="11"/>
            <rFont val="Calibri"/>
            <family val="2"/>
            <charset val="238"/>
          </rPr>
          <t>SZV_B:ForrashianyUtem2</t>
        </r>
      </text>
    </comment>
    <comment ref="AU153" authorId="0" shapeId="0">
      <text>
        <r>
          <rPr>
            <sz val="11"/>
            <rFont val="Calibri"/>
            <family val="2"/>
            <charset val="238"/>
          </rPr>
          <t>SZV_B:Indokolas</t>
        </r>
      </text>
    </comment>
    <comment ref="AV153" authorId="0" shapeId="0">
      <text>
        <r>
          <rPr>
            <sz val="11"/>
            <rFont val="Calibri"/>
            <family val="2"/>
            <charset val="238"/>
          </rPr>
          <t>SZV_B:Megjegyzes</t>
        </r>
      </text>
    </comment>
    <comment ref="AW153" authorId="0" shapeId="0">
      <text>
        <r>
          <rPr>
            <sz val="11"/>
            <rFont val="Calibri"/>
            <family val="2"/>
            <charset val="238"/>
          </rPr>
          <t>SZV_B:FeladatSorszam</t>
        </r>
      </text>
    </comment>
    <comment ref="AY153" authorId="0" shapeId="0">
      <text>
        <r>
          <rPr>
            <sz val="11"/>
            <rFont val="Calibri"/>
            <family val="2"/>
            <charset val="238"/>
          </rPr>
          <t>SZV_B:ISA</t>
        </r>
      </text>
    </comment>
    <comment ref="B154" authorId="0" shapeId="0">
      <text>
        <r>
          <rPr>
            <sz val="11"/>
            <rFont val="Calibri"/>
            <family val="2"/>
            <charset val="238"/>
          </rPr>
          <t>SZV_B:FontossagiSorrent</t>
        </r>
      </text>
    </comment>
    <comment ref="C154" authorId="0" shapeId="0">
      <text>
        <r>
          <rPr>
            <sz val="11"/>
            <rFont val="Calibri"/>
            <family val="2"/>
            <charset val="238"/>
          </rPr>
          <t>SZV_B:FeladatKategoria</t>
        </r>
      </text>
    </comment>
    <comment ref="D154" authorId="0" shapeId="0">
      <text>
        <r>
          <rPr>
            <sz val="11"/>
            <rFont val="Calibri"/>
            <family val="2"/>
            <charset val="238"/>
          </rPr>
          <t>SZV_B:FeladatMegnevezes</t>
        </r>
      </text>
    </comment>
    <comment ref="E154" authorId="0" shapeId="0">
      <text>
        <r>
          <rPr>
            <sz val="11"/>
            <rFont val="Calibri"/>
            <family val="2"/>
            <charset val="238"/>
          </rPr>
          <t>SZV_B:ElviEngedelySzam</t>
        </r>
      </text>
    </comment>
    <comment ref="F154" authorId="0" shapeId="0">
      <text>
        <r>
          <rPr>
            <sz val="11"/>
            <rFont val="Calibri"/>
            <family val="2"/>
            <charset val="238"/>
          </rPr>
          <t>SZV_B:VKR_Kod</t>
        </r>
      </text>
    </comment>
    <comment ref="G154" authorId="0" shapeId="0">
      <text>
        <r>
          <rPr>
            <sz val="11"/>
            <rFont val="Calibri"/>
            <family val="2"/>
            <charset val="238"/>
          </rPr>
          <t>SZV_B:VKR_Nev</t>
        </r>
      </text>
    </comment>
    <comment ref="H154" authorId="0" shapeId="0">
      <text>
        <r>
          <rPr>
            <sz val="11"/>
            <rFont val="Calibri"/>
            <family val="2"/>
            <charset val="238"/>
          </rPr>
          <t>SZV_B:FeladatAzonosito</t>
        </r>
      </text>
    </comment>
    <comment ref="I154" authorId="0" shapeId="0">
      <text>
        <r>
          <rPr>
            <sz val="11"/>
            <rFont val="Calibri"/>
            <family val="2"/>
            <charset val="238"/>
          </rPr>
          <t>SZV_B:EllatasiTerulet</t>
        </r>
      </text>
    </comment>
    <comment ref="J154" authorId="0" shapeId="0">
      <text>
        <r>
          <rPr>
            <sz val="11"/>
            <rFont val="Calibri"/>
            <family val="2"/>
            <charset val="238"/>
          </rPr>
          <t>SZV_B:EllatasertFelelos</t>
        </r>
      </text>
    </comment>
    <comment ref="K154" authorId="0" shapeId="0">
      <text>
        <r>
          <rPr>
            <sz val="11"/>
            <rFont val="Calibri"/>
            <family val="2"/>
            <charset val="238"/>
          </rPr>
          <t>SZV_B:TervezettNettoKoltseg</t>
        </r>
      </text>
    </comment>
    <comment ref="L154" authorId="0" shapeId="0">
      <text>
        <r>
          <rPr>
            <sz val="11"/>
            <rFont val="Calibri"/>
            <family val="2"/>
            <charset val="238"/>
          </rPr>
          <t>SZV_B:IdotartamKezdes</t>
        </r>
      </text>
    </comment>
    <comment ref="M154" authorId="0" shapeId="0">
      <text>
        <r>
          <rPr>
            <sz val="11"/>
            <rFont val="Calibri"/>
            <family val="2"/>
            <charset val="238"/>
          </rPr>
          <t>SZV_B:IdotartamBefejezes</t>
        </r>
      </text>
    </comment>
    <comment ref="N154" authorId="0" shapeId="0">
      <text>
        <r>
          <rPr>
            <sz val="11"/>
            <rFont val="Calibri"/>
            <family val="2"/>
            <charset val="238"/>
          </rPr>
          <t>SZV_B:NettoKoltsegUtem1</t>
        </r>
      </text>
    </comment>
    <comment ref="O154" authorId="0" shapeId="0">
      <text>
        <r>
          <rPr>
            <sz val="11"/>
            <rFont val="Calibri"/>
            <family val="2"/>
            <charset val="238"/>
          </rPr>
          <t>SZV_B:NettoKoltsegUtem2</t>
        </r>
      </text>
    </comment>
    <comment ref="P154" authorId="0" shapeId="0">
      <text>
        <r>
          <rPr>
            <sz val="11"/>
            <rFont val="Calibri"/>
            <family val="2"/>
            <charset val="238"/>
          </rPr>
          <t>SZV_B:EM_Melleklet2_KTG</t>
        </r>
      </text>
    </comment>
    <comment ref="R154" authorId="0" shapeId="0">
      <text>
        <r>
          <rPr>
            <sz val="11"/>
            <rFont val="Calibri"/>
            <family val="2"/>
            <charset val="238"/>
          </rPr>
          <t>SZV_B:HDUtem1</t>
        </r>
      </text>
    </comment>
    <comment ref="S154" authorId="0" shapeId="0">
      <text>
        <r>
          <rPr>
            <sz val="11"/>
            <rFont val="Calibri"/>
            <family val="2"/>
            <charset val="238"/>
          </rPr>
          <t>SZV_B:ECSUtem1</t>
        </r>
      </text>
    </comment>
    <comment ref="T154" authorId="0" shapeId="0">
      <text>
        <r>
          <rPr>
            <sz val="11"/>
            <rFont val="Calibri"/>
            <family val="2"/>
            <charset val="238"/>
          </rPr>
          <t>SZV_B:KFHUtem1</t>
        </r>
      </text>
    </comment>
    <comment ref="U154" authorId="0" shapeId="0">
      <text>
        <r>
          <rPr>
            <sz val="11"/>
            <rFont val="Calibri"/>
            <family val="2"/>
            <charset val="238"/>
          </rPr>
          <t>SZV_B:Egyeb_SajatUtem1</t>
        </r>
      </text>
    </comment>
    <comment ref="V154" authorId="0" shapeId="0">
      <text>
        <r>
          <rPr>
            <sz val="11"/>
            <rFont val="Calibri"/>
            <family val="2"/>
            <charset val="238"/>
          </rPr>
          <t>SZV_B:DijUtem1</t>
        </r>
      </text>
    </comment>
    <comment ref="W154" authorId="0" shapeId="0">
      <text>
        <r>
          <rPr>
            <sz val="11"/>
            <rFont val="Calibri"/>
            <family val="2"/>
            <charset val="238"/>
          </rPr>
          <t>SZV_B:EM_Melleklet1_Utem1</t>
        </r>
      </text>
    </comment>
    <comment ref="X154" authorId="0" shapeId="0">
      <text>
        <r>
          <rPr>
            <sz val="11"/>
            <rFont val="Calibri"/>
            <family val="2"/>
            <charset val="238"/>
          </rPr>
          <t>SZV_B:EgyebAllamiUtem1</t>
        </r>
      </text>
    </comment>
    <comment ref="Y154" authorId="0" shapeId="0">
      <text>
        <r>
          <rPr>
            <sz val="11"/>
            <rFont val="Calibri"/>
            <family val="2"/>
            <charset val="238"/>
          </rPr>
          <t>SZV_B:OnkormanyzatiUtem1</t>
        </r>
      </text>
    </comment>
    <comment ref="Z154" authorId="0" shapeId="0">
      <text>
        <r>
          <rPr>
            <sz val="11"/>
            <rFont val="Calibri"/>
            <family val="2"/>
            <charset val="238"/>
          </rPr>
          <t>SZV_B:EUUtem1</t>
        </r>
      </text>
    </comment>
    <comment ref="AA154" authorId="0" shapeId="0">
      <text>
        <r>
          <rPr>
            <sz val="11"/>
            <rFont val="Calibri"/>
            <family val="2"/>
            <charset val="238"/>
          </rPr>
          <t>SZV_B:EgyebUtem1</t>
        </r>
      </text>
    </comment>
    <comment ref="AB154" authorId="0" shapeId="0">
      <text>
        <r>
          <rPr>
            <sz val="11"/>
            <rFont val="Calibri"/>
            <family val="2"/>
            <charset val="238"/>
          </rPr>
          <t>SZV_B:HitelKotvenyUtem1</t>
        </r>
      </text>
    </comment>
    <comment ref="AC154" authorId="0" shapeId="0">
      <text>
        <r>
          <rPr>
            <sz val="11"/>
            <rFont val="Calibri"/>
            <family val="2"/>
            <charset val="238"/>
          </rPr>
          <t>SZV_B:OsszesenUtem1</t>
        </r>
      </text>
    </comment>
    <comment ref="AF154" authorId="0" shapeId="0">
      <text>
        <r>
          <rPr>
            <sz val="11"/>
            <rFont val="Calibri"/>
            <family val="2"/>
            <charset val="238"/>
          </rPr>
          <t>SZV_B:HDUtem2</t>
        </r>
      </text>
    </comment>
    <comment ref="AG154" authorId="0" shapeId="0">
      <text>
        <r>
          <rPr>
            <sz val="11"/>
            <rFont val="Calibri"/>
            <family val="2"/>
            <charset val="238"/>
          </rPr>
          <t>SZV_B:ECSUtem2</t>
        </r>
      </text>
    </comment>
    <comment ref="AH154" authorId="0" shapeId="0">
      <text>
        <r>
          <rPr>
            <sz val="11"/>
            <rFont val="Calibri"/>
            <family val="2"/>
            <charset val="238"/>
          </rPr>
          <t>SZV_B:KFHUtem2</t>
        </r>
      </text>
    </comment>
    <comment ref="AI154" authorId="0" shapeId="0">
      <text>
        <r>
          <rPr>
            <sz val="11"/>
            <rFont val="Calibri"/>
            <family val="2"/>
            <charset val="238"/>
          </rPr>
          <t>SZV_B:Egyeb_SajatUtem2</t>
        </r>
      </text>
    </comment>
    <comment ref="AJ154" authorId="0" shapeId="0">
      <text>
        <r>
          <rPr>
            <sz val="11"/>
            <rFont val="Calibri"/>
            <family val="2"/>
            <charset val="238"/>
          </rPr>
          <t>SZV_B:DijUtem2</t>
        </r>
      </text>
    </comment>
    <comment ref="AK154" authorId="0" shapeId="0">
      <text>
        <r>
          <rPr>
            <sz val="11"/>
            <rFont val="Calibri"/>
            <family val="2"/>
            <charset val="238"/>
          </rPr>
          <t>SZV_B:EM_Melleklet1_Utem2</t>
        </r>
      </text>
    </comment>
    <comment ref="AL154" authorId="0" shapeId="0">
      <text>
        <r>
          <rPr>
            <sz val="11"/>
            <rFont val="Calibri"/>
            <family val="2"/>
            <charset val="238"/>
          </rPr>
          <t>SZV_B:EgyebAllamiUtem2</t>
        </r>
      </text>
    </comment>
    <comment ref="AM154" authorId="0" shapeId="0">
      <text>
        <r>
          <rPr>
            <sz val="11"/>
            <rFont val="Calibri"/>
            <family val="2"/>
            <charset val="238"/>
          </rPr>
          <t>SZV_B:OnkormanyzatiUtem2</t>
        </r>
      </text>
    </comment>
    <comment ref="AN154" authorId="0" shapeId="0">
      <text>
        <r>
          <rPr>
            <sz val="11"/>
            <rFont val="Calibri"/>
            <family val="2"/>
            <charset val="238"/>
          </rPr>
          <t>SZV_B:EUUtem2</t>
        </r>
      </text>
    </comment>
    <comment ref="AO154" authorId="0" shapeId="0">
      <text>
        <r>
          <rPr>
            <sz val="11"/>
            <rFont val="Calibri"/>
            <family val="2"/>
            <charset val="238"/>
          </rPr>
          <t>SZV_B:EgyebUtem2</t>
        </r>
      </text>
    </comment>
    <comment ref="AP154" authorId="0" shapeId="0">
      <text>
        <r>
          <rPr>
            <sz val="11"/>
            <rFont val="Calibri"/>
            <family val="2"/>
            <charset val="238"/>
          </rPr>
          <t>SZV_B:HitelKotvenyUtem2</t>
        </r>
      </text>
    </comment>
    <comment ref="AQ154" authorId="0" shapeId="0">
      <text>
        <r>
          <rPr>
            <sz val="11"/>
            <rFont val="Calibri"/>
            <family val="2"/>
            <charset val="238"/>
          </rPr>
          <t>SZV_B:OsszesenUtem2</t>
        </r>
      </text>
    </comment>
    <comment ref="AR154" authorId="0" shapeId="0">
      <text>
        <r>
          <rPr>
            <sz val="11"/>
            <rFont val="Calibri"/>
            <family val="2"/>
            <charset val="238"/>
          </rPr>
          <t>SZV_B:ForrashianyUtem2</t>
        </r>
      </text>
    </comment>
    <comment ref="AU154" authorId="0" shapeId="0">
      <text>
        <r>
          <rPr>
            <sz val="11"/>
            <rFont val="Calibri"/>
            <family val="2"/>
            <charset val="238"/>
          </rPr>
          <t>SZV_B:Indokolas</t>
        </r>
      </text>
    </comment>
    <comment ref="AV154" authorId="0" shapeId="0">
      <text>
        <r>
          <rPr>
            <sz val="11"/>
            <rFont val="Calibri"/>
            <family val="2"/>
            <charset val="238"/>
          </rPr>
          <t>SZV_B:Megjegyzes</t>
        </r>
      </text>
    </comment>
    <comment ref="AW154" authorId="0" shapeId="0">
      <text>
        <r>
          <rPr>
            <sz val="11"/>
            <rFont val="Calibri"/>
            <family val="2"/>
            <charset val="238"/>
          </rPr>
          <t>SZV_B:FeladatSorszam</t>
        </r>
      </text>
    </comment>
    <comment ref="AY154" authorId="0" shapeId="0">
      <text>
        <r>
          <rPr>
            <sz val="11"/>
            <rFont val="Calibri"/>
            <family val="2"/>
            <charset val="238"/>
          </rPr>
          <t>SZV_B:ISA</t>
        </r>
      </text>
    </comment>
    <comment ref="B155" authorId="0" shapeId="0">
      <text>
        <r>
          <rPr>
            <sz val="11"/>
            <rFont val="Calibri"/>
            <family val="2"/>
            <charset val="238"/>
          </rPr>
          <t>SZV_B:FontossagiSorrent</t>
        </r>
      </text>
    </comment>
    <comment ref="C155" authorId="0" shapeId="0">
      <text>
        <r>
          <rPr>
            <sz val="11"/>
            <rFont val="Calibri"/>
            <family val="2"/>
            <charset val="238"/>
          </rPr>
          <t>SZV_B:FeladatKategoria</t>
        </r>
      </text>
    </comment>
    <comment ref="D155" authorId="0" shapeId="0">
      <text>
        <r>
          <rPr>
            <sz val="11"/>
            <rFont val="Calibri"/>
            <family val="2"/>
            <charset val="238"/>
          </rPr>
          <t>SZV_B:FeladatMegnevezes</t>
        </r>
      </text>
    </comment>
    <comment ref="E155" authorId="0" shapeId="0">
      <text>
        <r>
          <rPr>
            <sz val="11"/>
            <rFont val="Calibri"/>
            <family val="2"/>
            <charset val="238"/>
          </rPr>
          <t>SZV_B:ElviEngedelySzam</t>
        </r>
      </text>
    </comment>
    <comment ref="F155" authorId="0" shapeId="0">
      <text>
        <r>
          <rPr>
            <sz val="11"/>
            <rFont val="Calibri"/>
            <family val="2"/>
            <charset val="238"/>
          </rPr>
          <t>SZV_B:VKR_Kod</t>
        </r>
      </text>
    </comment>
    <comment ref="G155" authorId="0" shapeId="0">
      <text>
        <r>
          <rPr>
            <sz val="11"/>
            <rFont val="Calibri"/>
            <family val="2"/>
            <charset val="238"/>
          </rPr>
          <t>SZV_B:VKR_Nev</t>
        </r>
      </text>
    </comment>
    <comment ref="H155" authorId="0" shapeId="0">
      <text>
        <r>
          <rPr>
            <sz val="11"/>
            <rFont val="Calibri"/>
            <family val="2"/>
            <charset val="238"/>
          </rPr>
          <t>SZV_B:FeladatAzonosito</t>
        </r>
      </text>
    </comment>
    <comment ref="I155" authorId="0" shapeId="0">
      <text>
        <r>
          <rPr>
            <sz val="11"/>
            <rFont val="Calibri"/>
            <family val="2"/>
            <charset val="238"/>
          </rPr>
          <t>SZV_B:EllatasiTerulet</t>
        </r>
      </text>
    </comment>
    <comment ref="J155" authorId="0" shapeId="0">
      <text>
        <r>
          <rPr>
            <sz val="11"/>
            <rFont val="Calibri"/>
            <family val="2"/>
            <charset val="238"/>
          </rPr>
          <t>SZV_B:EllatasertFelelos</t>
        </r>
      </text>
    </comment>
    <comment ref="K155" authorId="0" shapeId="0">
      <text>
        <r>
          <rPr>
            <sz val="11"/>
            <rFont val="Calibri"/>
            <family val="2"/>
            <charset val="238"/>
          </rPr>
          <t>SZV_B:TervezettNettoKoltseg</t>
        </r>
      </text>
    </comment>
    <comment ref="L155" authorId="0" shapeId="0">
      <text>
        <r>
          <rPr>
            <sz val="11"/>
            <rFont val="Calibri"/>
            <family val="2"/>
            <charset val="238"/>
          </rPr>
          <t>SZV_B:IdotartamKezdes</t>
        </r>
      </text>
    </comment>
    <comment ref="M155" authorId="0" shapeId="0">
      <text>
        <r>
          <rPr>
            <sz val="11"/>
            <rFont val="Calibri"/>
            <family val="2"/>
            <charset val="238"/>
          </rPr>
          <t>SZV_B:IdotartamBefejezes</t>
        </r>
      </text>
    </comment>
    <comment ref="N155" authorId="0" shapeId="0">
      <text>
        <r>
          <rPr>
            <sz val="11"/>
            <rFont val="Calibri"/>
            <family val="2"/>
            <charset val="238"/>
          </rPr>
          <t>SZV_B:NettoKoltsegUtem1</t>
        </r>
      </text>
    </comment>
    <comment ref="O155" authorId="0" shapeId="0">
      <text>
        <r>
          <rPr>
            <sz val="11"/>
            <rFont val="Calibri"/>
            <family val="2"/>
            <charset val="238"/>
          </rPr>
          <t>SZV_B:NettoKoltsegUtem2</t>
        </r>
      </text>
    </comment>
    <comment ref="P155" authorId="0" shapeId="0">
      <text>
        <r>
          <rPr>
            <sz val="11"/>
            <rFont val="Calibri"/>
            <family val="2"/>
            <charset val="238"/>
          </rPr>
          <t>SZV_B:EM_Melleklet2_KTG</t>
        </r>
      </text>
    </comment>
    <comment ref="R155" authorId="0" shapeId="0">
      <text>
        <r>
          <rPr>
            <sz val="11"/>
            <rFont val="Calibri"/>
            <family val="2"/>
            <charset val="238"/>
          </rPr>
          <t>SZV_B:HDUtem1</t>
        </r>
      </text>
    </comment>
    <comment ref="S155" authorId="0" shapeId="0">
      <text>
        <r>
          <rPr>
            <sz val="11"/>
            <rFont val="Calibri"/>
            <family val="2"/>
            <charset val="238"/>
          </rPr>
          <t>SZV_B:ECSUtem1</t>
        </r>
      </text>
    </comment>
    <comment ref="T155" authorId="0" shapeId="0">
      <text>
        <r>
          <rPr>
            <sz val="11"/>
            <rFont val="Calibri"/>
            <family val="2"/>
            <charset val="238"/>
          </rPr>
          <t>SZV_B:KFHUtem1</t>
        </r>
      </text>
    </comment>
    <comment ref="U155" authorId="0" shapeId="0">
      <text>
        <r>
          <rPr>
            <sz val="11"/>
            <rFont val="Calibri"/>
            <family val="2"/>
            <charset val="238"/>
          </rPr>
          <t>SZV_B:Egyeb_SajatUtem1</t>
        </r>
      </text>
    </comment>
    <comment ref="V155" authorId="0" shapeId="0">
      <text>
        <r>
          <rPr>
            <sz val="11"/>
            <rFont val="Calibri"/>
            <family val="2"/>
            <charset val="238"/>
          </rPr>
          <t>SZV_B:DijUtem1</t>
        </r>
      </text>
    </comment>
    <comment ref="W155" authorId="0" shapeId="0">
      <text>
        <r>
          <rPr>
            <sz val="11"/>
            <rFont val="Calibri"/>
            <family val="2"/>
            <charset val="238"/>
          </rPr>
          <t>SZV_B:EM_Melleklet1_Utem1</t>
        </r>
      </text>
    </comment>
    <comment ref="X155" authorId="0" shapeId="0">
      <text>
        <r>
          <rPr>
            <sz val="11"/>
            <rFont val="Calibri"/>
            <family val="2"/>
            <charset val="238"/>
          </rPr>
          <t>SZV_B:EgyebAllamiUtem1</t>
        </r>
      </text>
    </comment>
    <comment ref="Y155" authorId="0" shapeId="0">
      <text>
        <r>
          <rPr>
            <sz val="11"/>
            <rFont val="Calibri"/>
            <family val="2"/>
            <charset val="238"/>
          </rPr>
          <t>SZV_B:OnkormanyzatiUtem1</t>
        </r>
      </text>
    </comment>
    <comment ref="Z155" authorId="0" shapeId="0">
      <text>
        <r>
          <rPr>
            <sz val="11"/>
            <rFont val="Calibri"/>
            <family val="2"/>
            <charset val="238"/>
          </rPr>
          <t>SZV_B:EUUtem1</t>
        </r>
      </text>
    </comment>
    <comment ref="AA155" authorId="0" shapeId="0">
      <text>
        <r>
          <rPr>
            <sz val="11"/>
            <rFont val="Calibri"/>
            <family val="2"/>
            <charset val="238"/>
          </rPr>
          <t>SZV_B:EgyebUtem1</t>
        </r>
      </text>
    </comment>
    <comment ref="AB155" authorId="0" shapeId="0">
      <text>
        <r>
          <rPr>
            <sz val="11"/>
            <rFont val="Calibri"/>
            <family val="2"/>
            <charset val="238"/>
          </rPr>
          <t>SZV_B:HitelKotvenyUtem1</t>
        </r>
      </text>
    </comment>
    <comment ref="AC155" authorId="0" shapeId="0">
      <text>
        <r>
          <rPr>
            <sz val="11"/>
            <rFont val="Calibri"/>
            <family val="2"/>
            <charset val="238"/>
          </rPr>
          <t>SZV_B:OsszesenUtem1</t>
        </r>
      </text>
    </comment>
    <comment ref="AF155" authorId="0" shapeId="0">
      <text>
        <r>
          <rPr>
            <sz val="11"/>
            <rFont val="Calibri"/>
            <family val="2"/>
            <charset val="238"/>
          </rPr>
          <t>SZV_B:HDUtem2</t>
        </r>
      </text>
    </comment>
    <comment ref="AG155" authorId="0" shapeId="0">
      <text>
        <r>
          <rPr>
            <sz val="11"/>
            <rFont val="Calibri"/>
            <family val="2"/>
            <charset val="238"/>
          </rPr>
          <t>SZV_B:ECSUtem2</t>
        </r>
      </text>
    </comment>
    <comment ref="AH155" authorId="0" shapeId="0">
      <text>
        <r>
          <rPr>
            <sz val="11"/>
            <rFont val="Calibri"/>
            <family val="2"/>
            <charset val="238"/>
          </rPr>
          <t>SZV_B:KFHUtem2</t>
        </r>
      </text>
    </comment>
    <comment ref="AI155" authorId="0" shapeId="0">
      <text>
        <r>
          <rPr>
            <sz val="11"/>
            <rFont val="Calibri"/>
            <family val="2"/>
            <charset val="238"/>
          </rPr>
          <t>SZV_B:Egyeb_SajatUtem2</t>
        </r>
      </text>
    </comment>
    <comment ref="AJ155" authorId="0" shapeId="0">
      <text>
        <r>
          <rPr>
            <sz val="11"/>
            <rFont val="Calibri"/>
            <family val="2"/>
            <charset val="238"/>
          </rPr>
          <t>SZV_B:DijUtem2</t>
        </r>
      </text>
    </comment>
    <comment ref="AK155" authorId="0" shapeId="0">
      <text>
        <r>
          <rPr>
            <sz val="11"/>
            <rFont val="Calibri"/>
            <family val="2"/>
            <charset val="238"/>
          </rPr>
          <t>SZV_B:EM_Melleklet1_Utem2</t>
        </r>
      </text>
    </comment>
    <comment ref="AL155" authorId="0" shapeId="0">
      <text>
        <r>
          <rPr>
            <sz val="11"/>
            <rFont val="Calibri"/>
            <family val="2"/>
            <charset val="238"/>
          </rPr>
          <t>SZV_B:EgyebAllamiUtem2</t>
        </r>
      </text>
    </comment>
    <comment ref="AM155" authorId="0" shapeId="0">
      <text>
        <r>
          <rPr>
            <sz val="11"/>
            <rFont val="Calibri"/>
            <family val="2"/>
            <charset val="238"/>
          </rPr>
          <t>SZV_B:OnkormanyzatiUtem2</t>
        </r>
      </text>
    </comment>
    <comment ref="AN155" authorId="0" shapeId="0">
      <text>
        <r>
          <rPr>
            <sz val="11"/>
            <rFont val="Calibri"/>
            <family val="2"/>
            <charset val="238"/>
          </rPr>
          <t>SZV_B:EUUtem2</t>
        </r>
      </text>
    </comment>
    <comment ref="AO155" authorId="0" shapeId="0">
      <text>
        <r>
          <rPr>
            <sz val="11"/>
            <rFont val="Calibri"/>
            <family val="2"/>
            <charset val="238"/>
          </rPr>
          <t>SZV_B:EgyebUtem2</t>
        </r>
      </text>
    </comment>
    <comment ref="AP155" authorId="0" shapeId="0">
      <text>
        <r>
          <rPr>
            <sz val="11"/>
            <rFont val="Calibri"/>
            <family val="2"/>
            <charset val="238"/>
          </rPr>
          <t>SZV_B:HitelKotvenyUtem2</t>
        </r>
      </text>
    </comment>
    <comment ref="AQ155" authorId="0" shapeId="0">
      <text>
        <r>
          <rPr>
            <sz val="11"/>
            <rFont val="Calibri"/>
            <family val="2"/>
            <charset val="238"/>
          </rPr>
          <t>SZV_B:OsszesenUtem2</t>
        </r>
      </text>
    </comment>
    <comment ref="AR155" authorId="0" shapeId="0">
      <text>
        <r>
          <rPr>
            <sz val="11"/>
            <rFont val="Calibri"/>
            <family val="2"/>
            <charset val="238"/>
          </rPr>
          <t>SZV_B:ForrashianyUtem2</t>
        </r>
      </text>
    </comment>
    <comment ref="AU155" authorId="0" shapeId="0">
      <text>
        <r>
          <rPr>
            <sz val="11"/>
            <rFont val="Calibri"/>
            <family val="2"/>
            <charset val="238"/>
          </rPr>
          <t>SZV_B:Indokolas</t>
        </r>
      </text>
    </comment>
    <comment ref="AV155" authorId="0" shapeId="0">
      <text>
        <r>
          <rPr>
            <sz val="11"/>
            <rFont val="Calibri"/>
            <family val="2"/>
            <charset val="238"/>
          </rPr>
          <t>SZV_B:Megjegyzes</t>
        </r>
      </text>
    </comment>
    <comment ref="AW155" authorId="0" shapeId="0">
      <text>
        <r>
          <rPr>
            <sz val="11"/>
            <rFont val="Calibri"/>
            <family val="2"/>
            <charset val="238"/>
          </rPr>
          <t>SZV_B:FeladatSorszam</t>
        </r>
      </text>
    </comment>
    <comment ref="AY155" authorId="0" shapeId="0">
      <text>
        <r>
          <rPr>
            <sz val="11"/>
            <rFont val="Calibri"/>
            <family val="2"/>
            <charset val="238"/>
          </rPr>
          <t>SZV_B:ISA</t>
        </r>
      </text>
    </comment>
    <comment ref="B157" authorId="0" shapeId="0">
      <text>
        <r>
          <rPr>
            <sz val="11"/>
            <rFont val="Calibri"/>
            <family val="2"/>
            <charset val="238"/>
          </rPr>
          <t>SZV_B:FontossagiSorrent</t>
        </r>
      </text>
    </comment>
    <comment ref="C157" authorId="0" shapeId="0">
      <text>
        <r>
          <rPr>
            <sz val="11"/>
            <rFont val="Calibri"/>
            <family val="2"/>
            <charset val="238"/>
          </rPr>
          <t>SZV_B:FeladatKategoria</t>
        </r>
      </text>
    </comment>
    <comment ref="D157" authorId="0" shapeId="0">
      <text>
        <r>
          <rPr>
            <sz val="11"/>
            <rFont val="Calibri"/>
            <family val="2"/>
            <charset val="238"/>
          </rPr>
          <t>SZV_B:FeladatMegnevezes</t>
        </r>
      </text>
    </comment>
    <comment ref="E157" authorId="0" shapeId="0">
      <text>
        <r>
          <rPr>
            <sz val="11"/>
            <rFont val="Calibri"/>
            <family val="2"/>
            <charset val="238"/>
          </rPr>
          <t>SZV_B:ElviEngedelySzam</t>
        </r>
      </text>
    </comment>
    <comment ref="F157" authorId="0" shapeId="0">
      <text>
        <r>
          <rPr>
            <sz val="11"/>
            <rFont val="Calibri"/>
            <family val="2"/>
            <charset val="238"/>
          </rPr>
          <t>SZV_B:VKR_Kod</t>
        </r>
      </text>
    </comment>
    <comment ref="G157" authorId="0" shapeId="0">
      <text>
        <r>
          <rPr>
            <sz val="11"/>
            <rFont val="Calibri"/>
            <family val="2"/>
            <charset val="238"/>
          </rPr>
          <t>SZV_B:VKR_Nev</t>
        </r>
      </text>
    </comment>
    <comment ref="H157" authorId="0" shapeId="0">
      <text>
        <r>
          <rPr>
            <sz val="11"/>
            <rFont val="Calibri"/>
            <family val="2"/>
            <charset val="238"/>
          </rPr>
          <t>SZV_B:FeladatAzonosito</t>
        </r>
      </text>
    </comment>
    <comment ref="I157" authorId="0" shapeId="0">
      <text>
        <r>
          <rPr>
            <sz val="11"/>
            <rFont val="Calibri"/>
            <family val="2"/>
            <charset val="238"/>
          </rPr>
          <t>SZV_B:EllatasiTerulet</t>
        </r>
      </text>
    </comment>
    <comment ref="J157" authorId="0" shapeId="0">
      <text>
        <r>
          <rPr>
            <sz val="11"/>
            <rFont val="Calibri"/>
            <family val="2"/>
            <charset val="238"/>
          </rPr>
          <t>SZV_B:EllatasertFelelos</t>
        </r>
      </text>
    </comment>
    <comment ref="K157" authorId="0" shapeId="0">
      <text>
        <r>
          <rPr>
            <sz val="11"/>
            <rFont val="Calibri"/>
            <family val="2"/>
            <charset val="238"/>
          </rPr>
          <t>SZV_B:TervezettNettoKoltseg</t>
        </r>
      </text>
    </comment>
    <comment ref="L157" authorId="0" shapeId="0">
      <text>
        <r>
          <rPr>
            <sz val="11"/>
            <rFont val="Calibri"/>
            <family val="2"/>
            <charset val="238"/>
          </rPr>
          <t>SZV_B:IdotartamKezdes</t>
        </r>
      </text>
    </comment>
    <comment ref="M157" authorId="0" shapeId="0">
      <text>
        <r>
          <rPr>
            <sz val="11"/>
            <rFont val="Calibri"/>
            <family val="2"/>
            <charset val="238"/>
          </rPr>
          <t>SZV_B:IdotartamBefejezes</t>
        </r>
      </text>
    </comment>
    <comment ref="N157" authorId="0" shapeId="0">
      <text>
        <r>
          <rPr>
            <sz val="11"/>
            <rFont val="Calibri"/>
            <family val="2"/>
            <charset val="238"/>
          </rPr>
          <t>SZV_B:NettoKoltsegUtem1</t>
        </r>
      </text>
    </comment>
    <comment ref="O157" authorId="0" shapeId="0">
      <text>
        <r>
          <rPr>
            <sz val="11"/>
            <rFont val="Calibri"/>
            <family val="2"/>
            <charset val="238"/>
          </rPr>
          <t>SZV_B:NettoKoltsegUtem2</t>
        </r>
      </text>
    </comment>
    <comment ref="P157" authorId="0" shapeId="0">
      <text>
        <r>
          <rPr>
            <sz val="11"/>
            <rFont val="Calibri"/>
            <family val="2"/>
            <charset val="238"/>
          </rPr>
          <t>SZV_B:EM_Melleklet2_KTG</t>
        </r>
      </text>
    </comment>
    <comment ref="R157" authorId="0" shapeId="0">
      <text>
        <r>
          <rPr>
            <sz val="11"/>
            <rFont val="Calibri"/>
            <family val="2"/>
            <charset val="238"/>
          </rPr>
          <t>SZV_B:HDUtem1</t>
        </r>
      </text>
    </comment>
    <comment ref="S157" authorId="0" shapeId="0">
      <text>
        <r>
          <rPr>
            <sz val="11"/>
            <rFont val="Calibri"/>
            <family val="2"/>
            <charset val="238"/>
          </rPr>
          <t>SZV_B:ECSUtem1</t>
        </r>
      </text>
    </comment>
    <comment ref="T157" authorId="0" shapeId="0">
      <text>
        <r>
          <rPr>
            <sz val="11"/>
            <rFont val="Calibri"/>
            <family val="2"/>
            <charset val="238"/>
          </rPr>
          <t>SZV_B:KFHUtem1</t>
        </r>
      </text>
    </comment>
    <comment ref="U157" authorId="0" shapeId="0">
      <text>
        <r>
          <rPr>
            <sz val="11"/>
            <rFont val="Calibri"/>
            <family val="2"/>
            <charset val="238"/>
          </rPr>
          <t>SZV_B:Egyeb_SajatUtem1</t>
        </r>
      </text>
    </comment>
    <comment ref="V157" authorId="0" shapeId="0">
      <text>
        <r>
          <rPr>
            <sz val="11"/>
            <rFont val="Calibri"/>
            <family val="2"/>
            <charset val="238"/>
          </rPr>
          <t>SZV_B:DijUtem1</t>
        </r>
      </text>
    </comment>
    <comment ref="W157" authorId="0" shapeId="0">
      <text>
        <r>
          <rPr>
            <sz val="11"/>
            <rFont val="Calibri"/>
            <family val="2"/>
            <charset val="238"/>
          </rPr>
          <t>SZV_B:EM_Melleklet1_Utem1</t>
        </r>
      </text>
    </comment>
    <comment ref="X157" authorId="0" shapeId="0">
      <text>
        <r>
          <rPr>
            <sz val="11"/>
            <rFont val="Calibri"/>
            <family val="2"/>
            <charset val="238"/>
          </rPr>
          <t>SZV_B:EgyebAllamiUtem1</t>
        </r>
      </text>
    </comment>
    <comment ref="Y157" authorId="0" shapeId="0">
      <text>
        <r>
          <rPr>
            <sz val="11"/>
            <rFont val="Calibri"/>
            <family val="2"/>
            <charset val="238"/>
          </rPr>
          <t>SZV_B:OnkormanyzatiUtem1</t>
        </r>
      </text>
    </comment>
    <comment ref="Z157" authorId="0" shapeId="0">
      <text>
        <r>
          <rPr>
            <sz val="11"/>
            <rFont val="Calibri"/>
            <family val="2"/>
            <charset val="238"/>
          </rPr>
          <t>SZV_B:EUUtem1</t>
        </r>
      </text>
    </comment>
    <comment ref="AA157" authorId="0" shapeId="0">
      <text>
        <r>
          <rPr>
            <sz val="11"/>
            <rFont val="Calibri"/>
            <family val="2"/>
            <charset val="238"/>
          </rPr>
          <t>SZV_B:EgyebUtem1</t>
        </r>
      </text>
    </comment>
    <comment ref="AB157" authorId="0" shapeId="0">
      <text>
        <r>
          <rPr>
            <sz val="11"/>
            <rFont val="Calibri"/>
            <family val="2"/>
            <charset val="238"/>
          </rPr>
          <t>SZV_B:HitelKotvenyUtem1</t>
        </r>
      </text>
    </comment>
    <comment ref="AC157" authorId="0" shapeId="0">
      <text>
        <r>
          <rPr>
            <sz val="11"/>
            <rFont val="Calibri"/>
            <family val="2"/>
            <charset val="238"/>
          </rPr>
          <t>SZV_B:OsszesenUtem1</t>
        </r>
      </text>
    </comment>
    <comment ref="AF157" authorId="0" shapeId="0">
      <text>
        <r>
          <rPr>
            <sz val="11"/>
            <rFont val="Calibri"/>
            <family val="2"/>
            <charset val="238"/>
          </rPr>
          <t>SZV_B:HDUtem2</t>
        </r>
      </text>
    </comment>
    <comment ref="AG157" authorId="0" shapeId="0">
      <text>
        <r>
          <rPr>
            <sz val="11"/>
            <rFont val="Calibri"/>
            <family val="2"/>
            <charset val="238"/>
          </rPr>
          <t>SZV_B:ECSUtem2</t>
        </r>
      </text>
    </comment>
    <comment ref="AH157" authorId="0" shapeId="0">
      <text>
        <r>
          <rPr>
            <sz val="11"/>
            <rFont val="Calibri"/>
            <family val="2"/>
            <charset val="238"/>
          </rPr>
          <t>SZV_B:KFHUtem2</t>
        </r>
      </text>
    </comment>
    <comment ref="AI157" authorId="0" shapeId="0">
      <text>
        <r>
          <rPr>
            <sz val="11"/>
            <rFont val="Calibri"/>
            <family val="2"/>
            <charset val="238"/>
          </rPr>
          <t>SZV_B:Egyeb_SajatUtem2</t>
        </r>
      </text>
    </comment>
    <comment ref="AJ157" authorId="0" shapeId="0">
      <text>
        <r>
          <rPr>
            <sz val="11"/>
            <rFont val="Calibri"/>
            <family val="2"/>
            <charset val="238"/>
          </rPr>
          <t>SZV_B:DijUtem2</t>
        </r>
      </text>
    </comment>
    <comment ref="AK157" authorId="0" shapeId="0">
      <text>
        <r>
          <rPr>
            <sz val="11"/>
            <rFont val="Calibri"/>
            <family val="2"/>
            <charset val="238"/>
          </rPr>
          <t>SZV_B:EM_Melleklet1_Utem2</t>
        </r>
      </text>
    </comment>
    <comment ref="AL157" authorId="0" shapeId="0">
      <text>
        <r>
          <rPr>
            <sz val="11"/>
            <rFont val="Calibri"/>
            <family val="2"/>
            <charset val="238"/>
          </rPr>
          <t>SZV_B:EgyebAllamiUtem2</t>
        </r>
      </text>
    </comment>
    <comment ref="AM157" authorId="0" shapeId="0">
      <text>
        <r>
          <rPr>
            <sz val="11"/>
            <rFont val="Calibri"/>
            <family val="2"/>
            <charset val="238"/>
          </rPr>
          <t>SZV_B:OnkormanyzatiUtem2</t>
        </r>
      </text>
    </comment>
    <comment ref="AN157" authorId="0" shapeId="0">
      <text>
        <r>
          <rPr>
            <sz val="11"/>
            <rFont val="Calibri"/>
            <family val="2"/>
            <charset val="238"/>
          </rPr>
          <t>SZV_B:EUUtem2</t>
        </r>
      </text>
    </comment>
    <comment ref="AO157" authorId="0" shapeId="0">
      <text>
        <r>
          <rPr>
            <sz val="11"/>
            <rFont val="Calibri"/>
            <family val="2"/>
            <charset val="238"/>
          </rPr>
          <t>SZV_B:EgyebUtem2</t>
        </r>
      </text>
    </comment>
    <comment ref="AP157" authorId="0" shapeId="0">
      <text>
        <r>
          <rPr>
            <sz val="11"/>
            <rFont val="Calibri"/>
            <family val="2"/>
            <charset val="238"/>
          </rPr>
          <t>SZV_B:HitelKotvenyUtem2</t>
        </r>
      </text>
    </comment>
    <comment ref="AQ157" authorId="0" shapeId="0">
      <text>
        <r>
          <rPr>
            <sz val="11"/>
            <rFont val="Calibri"/>
            <family val="2"/>
            <charset val="238"/>
          </rPr>
          <t>SZV_B:OsszesenUtem2</t>
        </r>
      </text>
    </comment>
    <comment ref="AR157" authorId="0" shapeId="0">
      <text>
        <r>
          <rPr>
            <sz val="11"/>
            <rFont val="Calibri"/>
            <family val="2"/>
            <charset val="238"/>
          </rPr>
          <t>SZV_B:ForrashianyUtem2</t>
        </r>
      </text>
    </comment>
    <comment ref="AU157" authorId="0" shapeId="0">
      <text>
        <r>
          <rPr>
            <sz val="11"/>
            <rFont val="Calibri"/>
            <family val="2"/>
            <charset val="238"/>
          </rPr>
          <t>SZV_B:Indokolas</t>
        </r>
      </text>
    </comment>
    <comment ref="AV157" authorId="0" shapeId="0">
      <text>
        <r>
          <rPr>
            <sz val="11"/>
            <rFont val="Calibri"/>
            <family val="2"/>
            <charset val="238"/>
          </rPr>
          <t>SZV_B:Megjegyzes</t>
        </r>
      </text>
    </comment>
    <comment ref="AW157" authorId="0" shapeId="0">
      <text>
        <r>
          <rPr>
            <sz val="11"/>
            <rFont val="Calibri"/>
            <family val="2"/>
            <charset val="238"/>
          </rPr>
          <t>SZV_B:FeladatSorszam</t>
        </r>
      </text>
    </comment>
    <comment ref="AY157" authorId="0" shapeId="0">
      <text>
        <r>
          <rPr>
            <sz val="11"/>
            <rFont val="Calibri"/>
            <family val="2"/>
            <charset val="238"/>
          </rPr>
          <t>SZV_B:ISA</t>
        </r>
      </text>
    </comment>
    <comment ref="B158" authorId="0" shapeId="0">
      <text>
        <r>
          <rPr>
            <sz val="11"/>
            <rFont val="Calibri"/>
            <family val="2"/>
            <charset val="238"/>
          </rPr>
          <t>SZV_B:FontossagiSorrent</t>
        </r>
      </text>
    </comment>
    <comment ref="C158" authorId="0" shapeId="0">
      <text>
        <r>
          <rPr>
            <sz val="11"/>
            <rFont val="Calibri"/>
            <family val="2"/>
            <charset val="238"/>
          </rPr>
          <t>SZV_B:FeladatKategoria</t>
        </r>
      </text>
    </comment>
    <comment ref="D158" authorId="0" shapeId="0">
      <text>
        <r>
          <rPr>
            <sz val="11"/>
            <rFont val="Calibri"/>
            <family val="2"/>
            <charset val="238"/>
          </rPr>
          <t>SZV_B:FeladatMegnevezes</t>
        </r>
      </text>
    </comment>
    <comment ref="E158" authorId="0" shapeId="0">
      <text>
        <r>
          <rPr>
            <sz val="11"/>
            <rFont val="Calibri"/>
            <family val="2"/>
            <charset val="238"/>
          </rPr>
          <t>SZV_B:ElviEngedelySzam</t>
        </r>
      </text>
    </comment>
    <comment ref="F158" authorId="0" shapeId="0">
      <text>
        <r>
          <rPr>
            <sz val="11"/>
            <rFont val="Calibri"/>
            <family val="2"/>
            <charset val="238"/>
          </rPr>
          <t>SZV_B:VKR_Kod</t>
        </r>
      </text>
    </comment>
    <comment ref="G158" authorId="0" shapeId="0">
      <text>
        <r>
          <rPr>
            <sz val="11"/>
            <rFont val="Calibri"/>
            <family val="2"/>
            <charset val="238"/>
          </rPr>
          <t>SZV_B:VKR_Nev</t>
        </r>
      </text>
    </comment>
    <comment ref="H158" authorId="0" shapeId="0">
      <text>
        <r>
          <rPr>
            <sz val="11"/>
            <rFont val="Calibri"/>
            <family val="2"/>
            <charset val="238"/>
          </rPr>
          <t>SZV_B:FeladatAzonosito</t>
        </r>
      </text>
    </comment>
    <comment ref="I158" authorId="0" shapeId="0">
      <text>
        <r>
          <rPr>
            <sz val="11"/>
            <rFont val="Calibri"/>
            <family val="2"/>
            <charset val="238"/>
          </rPr>
          <t>SZV_B:EllatasiTerulet</t>
        </r>
      </text>
    </comment>
    <comment ref="J158" authorId="0" shapeId="0">
      <text>
        <r>
          <rPr>
            <sz val="11"/>
            <rFont val="Calibri"/>
            <family val="2"/>
            <charset val="238"/>
          </rPr>
          <t>SZV_B:EllatasertFelelos</t>
        </r>
      </text>
    </comment>
    <comment ref="K158" authorId="0" shapeId="0">
      <text>
        <r>
          <rPr>
            <sz val="11"/>
            <rFont val="Calibri"/>
            <family val="2"/>
            <charset val="238"/>
          </rPr>
          <t>SZV_B:TervezettNettoKoltseg</t>
        </r>
      </text>
    </comment>
    <comment ref="L158" authorId="0" shapeId="0">
      <text>
        <r>
          <rPr>
            <sz val="11"/>
            <rFont val="Calibri"/>
            <family val="2"/>
            <charset val="238"/>
          </rPr>
          <t>SZV_B:IdotartamKezdes</t>
        </r>
      </text>
    </comment>
    <comment ref="M158" authorId="0" shapeId="0">
      <text>
        <r>
          <rPr>
            <sz val="11"/>
            <rFont val="Calibri"/>
            <family val="2"/>
            <charset val="238"/>
          </rPr>
          <t>SZV_B:IdotartamBefejezes</t>
        </r>
      </text>
    </comment>
    <comment ref="N158" authorId="0" shapeId="0">
      <text>
        <r>
          <rPr>
            <sz val="11"/>
            <rFont val="Calibri"/>
            <family val="2"/>
            <charset val="238"/>
          </rPr>
          <t>SZV_B:NettoKoltsegUtem1</t>
        </r>
      </text>
    </comment>
    <comment ref="O158" authorId="0" shapeId="0">
      <text>
        <r>
          <rPr>
            <sz val="11"/>
            <rFont val="Calibri"/>
            <family val="2"/>
            <charset val="238"/>
          </rPr>
          <t>SZV_B:NettoKoltsegUtem2</t>
        </r>
      </text>
    </comment>
    <comment ref="P158" authorId="0" shapeId="0">
      <text>
        <r>
          <rPr>
            <sz val="11"/>
            <rFont val="Calibri"/>
            <family val="2"/>
            <charset val="238"/>
          </rPr>
          <t>SZV_B:EM_Melleklet2_KTG</t>
        </r>
      </text>
    </comment>
    <comment ref="R158" authorId="0" shapeId="0">
      <text>
        <r>
          <rPr>
            <sz val="11"/>
            <rFont val="Calibri"/>
            <family val="2"/>
            <charset val="238"/>
          </rPr>
          <t>SZV_B:HDUtem1</t>
        </r>
      </text>
    </comment>
    <comment ref="S158" authorId="0" shapeId="0">
      <text>
        <r>
          <rPr>
            <sz val="11"/>
            <rFont val="Calibri"/>
            <family val="2"/>
            <charset val="238"/>
          </rPr>
          <t>SZV_B:ECSUtem1</t>
        </r>
      </text>
    </comment>
    <comment ref="T158" authorId="0" shapeId="0">
      <text>
        <r>
          <rPr>
            <sz val="11"/>
            <rFont val="Calibri"/>
            <family val="2"/>
            <charset val="238"/>
          </rPr>
          <t>SZV_B:KFHUtem1</t>
        </r>
      </text>
    </comment>
    <comment ref="U158" authorId="0" shapeId="0">
      <text>
        <r>
          <rPr>
            <sz val="11"/>
            <rFont val="Calibri"/>
            <family val="2"/>
            <charset val="238"/>
          </rPr>
          <t>SZV_B:Egyeb_SajatUtem1</t>
        </r>
      </text>
    </comment>
    <comment ref="V158" authorId="0" shapeId="0">
      <text>
        <r>
          <rPr>
            <sz val="11"/>
            <rFont val="Calibri"/>
            <family val="2"/>
            <charset val="238"/>
          </rPr>
          <t>SZV_B:DijUtem1</t>
        </r>
      </text>
    </comment>
    <comment ref="W158" authorId="0" shapeId="0">
      <text>
        <r>
          <rPr>
            <sz val="11"/>
            <rFont val="Calibri"/>
            <family val="2"/>
            <charset val="238"/>
          </rPr>
          <t>SZV_B:EM_Melleklet1_Utem1</t>
        </r>
      </text>
    </comment>
    <comment ref="X158" authorId="0" shapeId="0">
      <text>
        <r>
          <rPr>
            <sz val="11"/>
            <rFont val="Calibri"/>
            <family val="2"/>
            <charset val="238"/>
          </rPr>
          <t>SZV_B:EgyebAllamiUtem1</t>
        </r>
      </text>
    </comment>
    <comment ref="Y158" authorId="0" shapeId="0">
      <text>
        <r>
          <rPr>
            <sz val="11"/>
            <rFont val="Calibri"/>
            <family val="2"/>
            <charset val="238"/>
          </rPr>
          <t>SZV_B:OnkormanyzatiUtem1</t>
        </r>
      </text>
    </comment>
    <comment ref="Z158" authorId="0" shapeId="0">
      <text>
        <r>
          <rPr>
            <sz val="11"/>
            <rFont val="Calibri"/>
            <family val="2"/>
            <charset val="238"/>
          </rPr>
          <t>SZV_B:EUUtem1</t>
        </r>
      </text>
    </comment>
    <comment ref="AA158" authorId="0" shapeId="0">
      <text>
        <r>
          <rPr>
            <sz val="11"/>
            <rFont val="Calibri"/>
            <family val="2"/>
            <charset val="238"/>
          </rPr>
          <t>SZV_B:EgyebUtem1</t>
        </r>
      </text>
    </comment>
    <comment ref="AB158" authorId="0" shapeId="0">
      <text>
        <r>
          <rPr>
            <sz val="11"/>
            <rFont val="Calibri"/>
            <family val="2"/>
            <charset val="238"/>
          </rPr>
          <t>SZV_B:HitelKotvenyUtem1</t>
        </r>
      </text>
    </comment>
    <comment ref="AC158" authorId="0" shapeId="0">
      <text>
        <r>
          <rPr>
            <sz val="11"/>
            <rFont val="Calibri"/>
            <family val="2"/>
            <charset val="238"/>
          </rPr>
          <t>SZV_B:OsszesenUtem1</t>
        </r>
      </text>
    </comment>
    <comment ref="AF158" authorId="0" shapeId="0">
      <text>
        <r>
          <rPr>
            <sz val="11"/>
            <rFont val="Calibri"/>
            <family val="2"/>
            <charset val="238"/>
          </rPr>
          <t>SZV_B:HDUtem2</t>
        </r>
      </text>
    </comment>
    <comment ref="AG158" authorId="0" shapeId="0">
      <text>
        <r>
          <rPr>
            <sz val="11"/>
            <rFont val="Calibri"/>
            <family val="2"/>
            <charset val="238"/>
          </rPr>
          <t>SZV_B:ECSUtem2</t>
        </r>
      </text>
    </comment>
    <comment ref="AH158" authorId="0" shapeId="0">
      <text>
        <r>
          <rPr>
            <sz val="11"/>
            <rFont val="Calibri"/>
            <family val="2"/>
            <charset val="238"/>
          </rPr>
          <t>SZV_B:KFHUtem2</t>
        </r>
      </text>
    </comment>
    <comment ref="AI158" authorId="0" shapeId="0">
      <text>
        <r>
          <rPr>
            <sz val="11"/>
            <rFont val="Calibri"/>
            <family val="2"/>
            <charset val="238"/>
          </rPr>
          <t>SZV_B:Egyeb_SajatUtem2</t>
        </r>
      </text>
    </comment>
    <comment ref="AJ158" authorId="0" shapeId="0">
      <text>
        <r>
          <rPr>
            <sz val="11"/>
            <rFont val="Calibri"/>
            <family val="2"/>
            <charset val="238"/>
          </rPr>
          <t>SZV_B:DijUtem2</t>
        </r>
      </text>
    </comment>
    <comment ref="AK158" authorId="0" shapeId="0">
      <text>
        <r>
          <rPr>
            <sz val="11"/>
            <rFont val="Calibri"/>
            <family val="2"/>
            <charset val="238"/>
          </rPr>
          <t>SZV_B:EM_Melleklet1_Utem2</t>
        </r>
      </text>
    </comment>
    <comment ref="AL158" authorId="0" shapeId="0">
      <text>
        <r>
          <rPr>
            <sz val="11"/>
            <rFont val="Calibri"/>
            <family val="2"/>
            <charset val="238"/>
          </rPr>
          <t>SZV_B:EgyebAllamiUtem2</t>
        </r>
      </text>
    </comment>
    <comment ref="AM158" authorId="0" shapeId="0">
      <text>
        <r>
          <rPr>
            <sz val="11"/>
            <rFont val="Calibri"/>
            <family val="2"/>
            <charset val="238"/>
          </rPr>
          <t>SZV_B:OnkormanyzatiUtem2</t>
        </r>
      </text>
    </comment>
    <comment ref="AN158" authorId="0" shapeId="0">
      <text>
        <r>
          <rPr>
            <sz val="11"/>
            <rFont val="Calibri"/>
            <family val="2"/>
            <charset val="238"/>
          </rPr>
          <t>SZV_B:EUUtem2</t>
        </r>
      </text>
    </comment>
    <comment ref="AO158" authorId="0" shapeId="0">
      <text>
        <r>
          <rPr>
            <sz val="11"/>
            <rFont val="Calibri"/>
            <family val="2"/>
            <charset val="238"/>
          </rPr>
          <t>SZV_B:EgyebUtem2</t>
        </r>
      </text>
    </comment>
    <comment ref="AP158" authorId="0" shapeId="0">
      <text>
        <r>
          <rPr>
            <sz val="11"/>
            <rFont val="Calibri"/>
            <family val="2"/>
            <charset val="238"/>
          </rPr>
          <t>SZV_B:HitelKotvenyUtem2</t>
        </r>
      </text>
    </comment>
    <comment ref="AQ158" authorId="0" shapeId="0">
      <text>
        <r>
          <rPr>
            <sz val="11"/>
            <rFont val="Calibri"/>
            <family val="2"/>
            <charset val="238"/>
          </rPr>
          <t>SZV_B:OsszesenUtem2</t>
        </r>
      </text>
    </comment>
    <comment ref="AR158" authorId="0" shapeId="0">
      <text>
        <r>
          <rPr>
            <sz val="11"/>
            <rFont val="Calibri"/>
            <family val="2"/>
            <charset val="238"/>
          </rPr>
          <t>SZV_B:ForrashianyUtem2</t>
        </r>
      </text>
    </comment>
    <comment ref="AU158" authorId="0" shapeId="0">
      <text>
        <r>
          <rPr>
            <sz val="11"/>
            <rFont val="Calibri"/>
            <family val="2"/>
            <charset val="238"/>
          </rPr>
          <t>SZV_B:Indokolas</t>
        </r>
      </text>
    </comment>
    <comment ref="AV158" authorId="0" shapeId="0">
      <text>
        <r>
          <rPr>
            <sz val="11"/>
            <rFont val="Calibri"/>
            <family val="2"/>
            <charset val="238"/>
          </rPr>
          <t>SZV_B:Megjegyzes</t>
        </r>
      </text>
    </comment>
    <comment ref="AW158" authorId="0" shapeId="0">
      <text>
        <r>
          <rPr>
            <sz val="11"/>
            <rFont val="Calibri"/>
            <family val="2"/>
            <charset val="238"/>
          </rPr>
          <t>SZV_B:FeladatSorszam</t>
        </r>
      </text>
    </comment>
    <comment ref="AY158" authorId="0" shapeId="0">
      <text>
        <r>
          <rPr>
            <sz val="11"/>
            <rFont val="Calibri"/>
            <family val="2"/>
            <charset val="238"/>
          </rPr>
          <t>SZV_B:ISA</t>
        </r>
      </text>
    </comment>
    <comment ref="B159" authorId="0" shapeId="0">
      <text>
        <r>
          <rPr>
            <sz val="11"/>
            <rFont val="Calibri"/>
            <family val="2"/>
            <charset val="238"/>
          </rPr>
          <t>SZV_B:FontossagiSorrent</t>
        </r>
      </text>
    </comment>
    <comment ref="C159" authorId="0" shapeId="0">
      <text>
        <r>
          <rPr>
            <sz val="11"/>
            <rFont val="Calibri"/>
            <family val="2"/>
            <charset val="238"/>
          </rPr>
          <t>SZV_B:FeladatKategoria</t>
        </r>
      </text>
    </comment>
    <comment ref="D159" authorId="0" shapeId="0">
      <text>
        <r>
          <rPr>
            <sz val="11"/>
            <rFont val="Calibri"/>
            <family val="2"/>
            <charset val="238"/>
          </rPr>
          <t>SZV_B:FeladatMegnevezes</t>
        </r>
      </text>
    </comment>
    <comment ref="E159" authorId="0" shapeId="0">
      <text>
        <r>
          <rPr>
            <sz val="11"/>
            <rFont val="Calibri"/>
            <family val="2"/>
            <charset val="238"/>
          </rPr>
          <t>SZV_B:ElviEngedelySzam</t>
        </r>
      </text>
    </comment>
    <comment ref="F159" authorId="0" shapeId="0">
      <text>
        <r>
          <rPr>
            <sz val="11"/>
            <rFont val="Calibri"/>
            <family val="2"/>
            <charset val="238"/>
          </rPr>
          <t>SZV_B:VKR_Kod</t>
        </r>
      </text>
    </comment>
    <comment ref="G159" authorId="0" shapeId="0">
      <text>
        <r>
          <rPr>
            <sz val="11"/>
            <rFont val="Calibri"/>
            <family val="2"/>
            <charset val="238"/>
          </rPr>
          <t>SZV_B:VKR_Nev</t>
        </r>
      </text>
    </comment>
    <comment ref="H159" authorId="0" shapeId="0">
      <text>
        <r>
          <rPr>
            <sz val="11"/>
            <rFont val="Calibri"/>
            <family val="2"/>
            <charset val="238"/>
          </rPr>
          <t>SZV_B:FeladatAzonosito</t>
        </r>
      </text>
    </comment>
    <comment ref="I159" authorId="0" shapeId="0">
      <text>
        <r>
          <rPr>
            <sz val="11"/>
            <rFont val="Calibri"/>
            <family val="2"/>
            <charset val="238"/>
          </rPr>
          <t>SZV_B:EllatasiTerulet</t>
        </r>
      </text>
    </comment>
    <comment ref="J159" authorId="0" shapeId="0">
      <text>
        <r>
          <rPr>
            <sz val="11"/>
            <rFont val="Calibri"/>
            <family val="2"/>
            <charset val="238"/>
          </rPr>
          <t>SZV_B:EllatasertFelelos</t>
        </r>
      </text>
    </comment>
    <comment ref="K159" authorId="0" shapeId="0">
      <text>
        <r>
          <rPr>
            <sz val="11"/>
            <rFont val="Calibri"/>
            <family val="2"/>
            <charset val="238"/>
          </rPr>
          <t>SZV_B:TervezettNettoKoltseg</t>
        </r>
      </text>
    </comment>
    <comment ref="L159" authorId="0" shapeId="0">
      <text>
        <r>
          <rPr>
            <sz val="11"/>
            <rFont val="Calibri"/>
            <family val="2"/>
            <charset val="238"/>
          </rPr>
          <t>SZV_B:IdotartamKezdes</t>
        </r>
      </text>
    </comment>
    <comment ref="M159" authorId="0" shapeId="0">
      <text>
        <r>
          <rPr>
            <sz val="11"/>
            <rFont val="Calibri"/>
            <family val="2"/>
            <charset val="238"/>
          </rPr>
          <t>SZV_B:IdotartamBefejezes</t>
        </r>
      </text>
    </comment>
    <comment ref="N159" authorId="0" shapeId="0">
      <text>
        <r>
          <rPr>
            <sz val="11"/>
            <rFont val="Calibri"/>
            <family val="2"/>
            <charset val="238"/>
          </rPr>
          <t>SZV_B:NettoKoltsegUtem1</t>
        </r>
      </text>
    </comment>
    <comment ref="O159" authorId="0" shapeId="0">
      <text>
        <r>
          <rPr>
            <sz val="11"/>
            <rFont val="Calibri"/>
            <family val="2"/>
            <charset val="238"/>
          </rPr>
          <t>SZV_B:NettoKoltsegUtem2</t>
        </r>
      </text>
    </comment>
    <comment ref="P159" authorId="0" shapeId="0">
      <text>
        <r>
          <rPr>
            <sz val="11"/>
            <rFont val="Calibri"/>
            <family val="2"/>
            <charset val="238"/>
          </rPr>
          <t>SZV_B:EM_Melleklet2_KTG</t>
        </r>
      </text>
    </comment>
    <comment ref="R159" authorId="0" shapeId="0">
      <text>
        <r>
          <rPr>
            <sz val="11"/>
            <rFont val="Calibri"/>
            <family val="2"/>
            <charset val="238"/>
          </rPr>
          <t>SZV_B:HDUtem1</t>
        </r>
      </text>
    </comment>
    <comment ref="S159" authorId="0" shapeId="0">
      <text>
        <r>
          <rPr>
            <sz val="11"/>
            <rFont val="Calibri"/>
            <family val="2"/>
            <charset val="238"/>
          </rPr>
          <t>SZV_B:ECSUtem1</t>
        </r>
      </text>
    </comment>
    <comment ref="T159" authorId="0" shapeId="0">
      <text>
        <r>
          <rPr>
            <sz val="11"/>
            <rFont val="Calibri"/>
            <family val="2"/>
            <charset val="238"/>
          </rPr>
          <t>SZV_B:KFHUtem1</t>
        </r>
      </text>
    </comment>
    <comment ref="U159" authorId="0" shapeId="0">
      <text>
        <r>
          <rPr>
            <sz val="11"/>
            <rFont val="Calibri"/>
            <family val="2"/>
            <charset val="238"/>
          </rPr>
          <t>SZV_B:Egyeb_SajatUtem1</t>
        </r>
      </text>
    </comment>
    <comment ref="V159" authorId="0" shapeId="0">
      <text>
        <r>
          <rPr>
            <sz val="11"/>
            <rFont val="Calibri"/>
            <family val="2"/>
            <charset val="238"/>
          </rPr>
          <t>SZV_B:DijUtem1</t>
        </r>
      </text>
    </comment>
    <comment ref="W159" authorId="0" shapeId="0">
      <text>
        <r>
          <rPr>
            <sz val="11"/>
            <rFont val="Calibri"/>
            <family val="2"/>
            <charset val="238"/>
          </rPr>
          <t>SZV_B:EM_Melleklet1_Utem1</t>
        </r>
      </text>
    </comment>
    <comment ref="X159" authorId="0" shapeId="0">
      <text>
        <r>
          <rPr>
            <sz val="11"/>
            <rFont val="Calibri"/>
            <family val="2"/>
            <charset val="238"/>
          </rPr>
          <t>SZV_B:EgyebAllamiUtem1</t>
        </r>
      </text>
    </comment>
    <comment ref="Y159" authorId="0" shapeId="0">
      <text>
        <r>
          <rPr>
            <sz val="11"/>
            <rFont val="Calibri"/>
            <family val="2"/>
            <charset val="238"/>
          </rPr>
          <t>SZV_B:OnkormanyzatiUtem1</t>
        </r>
      </text>
    </comment>
    <comment ref="Z159" authorId="0" shapeId="0">
      <text>
        <r>
          <rPr>
            <sz val="11"/>
            <rFont val="Calibri"/>
            <family val="2"/>
            <charset val="238"/>
          </rPr>
          <t>SZV_B:EUUtem1</t>
        </r>
      </text>
    </comment>
    <comment ref="AA159" authorId="0" shapeId="0">
      <text>
        <r>
          <rPr>
            <sz val="11"/>
            <rFont val="Calibri"/>
            <family val="2"/>
            <charset val="238"/>
          </rPr>
          <t>SZV_B:EgyebUtem1</t>
        </r>
      </text>
    </comment>
    <comment ref="AB159" authorId="0" shapeId="0">
      <text>
        <r>
          <rPr>
            <sz val="11"/>
            <rFont val="Calibri"/>
            <family val="2"/>
            <charset val="238"/>
          </rPr>
          <t>SZV_B:HitelKotvenyUtem1</t>
        </r>
      </text>
    </comment>
    <comment ref="AC159" authorId="0" shapeId="0">
      <text>
        <r>
          <rPr>
            <sz val="11"/>
            <rFont val="Calibri"/>
            <family val="2"/>
            <charset val="238"/>
          </rPr>
          <t>SZV_B:OsszesenUtem1</t>
        </r>
      </text>
    </comment>
    <comment ref="AF159" authorId="0" shapeId="0">
      <text>
        <r>
          <rPr>
            <sz val="11"/>
            <rFont val="Calibri"/>
            <family val="2"/>
            <charset val="238"/>
          </rPr>
          <t>SZV_B:HDUtem2</t>
        </r>
      </text>
    </comment>
    <comment ref="AG159" authorId="0" shapeId="0">
      <text>
        <r>
          <rPr>
            <sz val="11"/>
            <rFont val="Calibri"/>
            <family val="2"/>
            <charset val="238"/>
          </rPr>
          <t>SZV_B:ECSUtem2</t>
        </r>
      </text>
    </comment>
    <comment ref="AH159" authorId="0" shapeId="0">
      <text>
        <r>
          <rPr>
            <sz val="11"/>
            <rFont val="Calibri"/>
            <family val="2"/>
            <charset val="238"/>
          </rPr>
          <t>SZV_B:KFHUtem2</t>
        </r>
      </text>
    </comment>
    <comment ref="AI159" authorId="0" shapeId="0">
      <text>
        <r>
          <rPr>
            <sz val="11"/>
            <rFont val="Calibri"/>
            <family val="2"/>
            <charset val="238"/>
          </rPr>
          <t>SZV_B:Egyeb_SajatUtem2</t>
        </r>
      </text>
    </comment>
    <comment ref="AJ159" authorId="0" shapeId="0">
      <text>
        <r>
          <rPr>
            <sz val="11"/>
            <rFont val="Calibri"/>
            <family val="2"/>
            <charset val="238"/>
          </rPr>
          <t>SZV_B:DijUtem2</t>
        </r>
      </text>
    </comment>
    <comment ref="AK159" authorId="0" shapeId="0">
      <text>
        <r>
          <rPr>
            <sz val="11"/>
            <rFont val="Calibri"/>
            <family val="2"/>
            <charset val="238"/>
          </rPr>
          <t>SZV_B:EM_Melleklet1_Utem2</t>
        </r>
      </text>
    </comment>
    <comment ref="AL159" authorId="0" shapeId="0">
      <text>
        <r>
          <rPr>
            <sz val="11"/>
            <rFont val="Calibri"/>
            <family val="2"/>
            <charset val="238"/>
          </rPr>
          <t>SZV_B:EgyebAllamiUtem2</t>
        </r>
      </text>
    </comment>
    <comment ref="AM159" authorId="0" shapeId="0">
      <text>
        <r>
          <rPr>
            <sz val="11"/>
            <rFont val="Calibri"/>
            <family val="2"/>
            <charset val="238"/>
          </rPr>
          <t>SZV_B:OnkormanyzatiUtem2</t>
        </r>
      </text>
    </comment>
    <comment ref="AN159" authorId="0" shapeId="0">
      <text>
        <r>
          <rPr>
            <sz val="11"/>
            <rFont val="Calibri"/>
            <family val="2"/>
            <charset val="238"/>
          </rPr>
          <t>SZV_B:EUUtem2</t>
        </r>
      </text>
    </comment>
    <comment ref="AO159" authorId="0" shapeId="0">
      <text>
        <r>
          <rPr>
            <sz val="11"/>
            <rFont val="Calibri"/>
            <family val="2"/>
            <charset val="238"/>
          </rPr>
          <t>SZV_B:EgyebUtem2</t>
        </r>
      </text>
    </comment>
    <comment ref="AP159" authorId="0" shapeId="0">
      <text>
        <r>
          <rPr>
            <sz val="11"/>
            <rFont val="Calibri"/>
            <family val="2"/>
            <charset val="238"/>
          </rPr>
          <t>SZV_B:HitelKotvenyUtem2</t>
        </r>
      </text>
    </comment>
    <comment ref="AQ159" authorId="0" shapeId="0">
      <text>
        <r>
          <rPr>
            <sz val="11"/>
            <rFont val="Calibri"/>
            <family val="2"/>
            <charset val="238"/>
          </rPr>
          <t>SZV_B:OsszesenUtem2</t>
        </r>
      </text>
    </comment>
    <comment ref="AR159" authorId="0" shapeId="0">
      <text>
        <r>
          <rPr>
            <sz val="11"/>
            <rFont val="Calibri"/>
            <family val="2"/>
            <charset val="238"/>
          </rPr>
          <t>SZV_B:ForrashianyUtem2</t>
        </r>
      </text>
    </comment>
    <comment ref="AU159" authorId="0" shapeId="0">
      <text>
        <r>
          <rPr>
            <sz val="11"/>
            <rFont val="Calibri"/>
            <family val="2"/>
            <charset val="238"/>
          </rPr>
          <t>SZV_B:Indokolas</t>
        </r>
      </text>
    </comment>
    <comment ref="AV159" authorId="0" shapeId="0">
      <text>
        <r>
          <rPr>
            <sz val="11"/>
            <rFont val="Calibri"/>
            <family val="2"/>
            <charset val="238"/>
          </rPr>
          <t>SZV_B:Megjegyzes</t>
        </r>
      </text>
    </comment>
    <comment ref="AW159" authorId="0" shapeId="0">
      <text>
        <r>
          <rPr>
            <sz val="11"/>
            <rFont val="Calibri"/>
            <family val="2"/>
            <charset val="238"/>
          </rPr>
          <t>SZV_B:FeladatSorszam</t>
        </r>
      </text>
    </comment>
    <comment ref="AY159" authorId="0" shapeId="0">
      <text>
        <r>
          <rPr>
            <sz val="11"/>
            <rFont val="Calibri"/>
            <family val="2"/>
            <charset val="238"/>
          </rPr>
          <t>SZV_B:ISA</t>
        </r>
      </text>
    </comment>
    <comment ref="B161" authorId="0" shapeId="0">
      <text>
        <r>
          <rPr>
            <sz val="11"/>
            <rFont val="Calibri"/>
            <family val="2"/>
            <charset val="238"/>
          </rPr>
          <t>SZV_B:FontossagiSorrent</t>
        </r>
      </text>
    </comment>
    <comment ref="C161" authorId="0" shapeId="0">
      <text>
        <r>
          <rPr>
            <sz val="11"/>
            <rFont val="Calibri"/>
            <family val="2"/>
            <charset val="238"/>
          </rPr>
          <t>SZV_B:FeladatKategoria</t>
        </r>
      </text>
    </comment>
    <comment ref="D161" authorId="0" shapeId="0">
      <text>
        <r>
          <rPr>
            <sz val="11"/>
            <rFont val="Calibri"/>
            <family val="2"/>
            <charset val="238"/>
          </rPr>
          <t>SZV_B:FeladatMegnevezes</t>
        </r>
      </text>
    </comment>
    <comment ref="E161" authorId="0" shapeId="0">
      <text>
        <r>
          <rPr>
            <sz val="11"/>
            <rFont val="Calibri"/>
            <family val="2"/>
            <charset val="238"/>
          </rPr>
          <t>SZV_B:ElviEngedelySzam</t>
        </r>
      </text>
    </comment>
    <comment ref="F161" authorId="0" shapeId="0">
      <text>
        <r>
          <rPr>
            <sz val="11"/>
            <rFont val="Calibri"/>
            <family val="2"/>
            <charset val="238"/>
          </rPr>
          <t>SZV_B:VKR_Kod</t>
        </r>
      </text>
    </comment>
    <comment ref="G161" authorId="0" shapeId="0">
      <text>
        <r>
          <rPr>
            <sz val="11"/>
            <rFont val="Calibri"/>
            <family val="2"/>
            <charset val="238"/>
          </rPr>
          <t>SZV_B:VKR_Nev</t>
        </r>
      </text>
    </comment>
    <comment ref="H161" authorId="0" shapeId="0">
      <text>
        <r>
          <rPr>
            <sz val="11"/>
            <rFont val="Calibri"/>
            <family val="2"/>
            <charset val="238"/>
          </rPr>
          <t>SZV_B:FeladatAzonosito</t>
        </r>
      </text>
    </comment>
    <comment ref="I161" authorId="0" shapeId="0">
      <text>
        <r>
          <rPr>
            <sz val="11"/>
            <rFont val="Calibri"/>
            <family val="2"/>
            <charset val="238"/>
          </rPr>
          <t>SZV_B:EllatasiTerulet</t>
        </r>
      </text>
    </comment>
    <comment ref="J161" authorId="0" shapeId="0">
      <text>
        <r>
          <rPr>
            <sz val="11"/>
            <rFont val="Calibri"/>
            <family val="2"/>
            <charset val="238"/>
          </rPr>
          <t>SZV_B:EllatasertFelelos</t>
        </r>
      </text>
    </comment>
    <comment ref="K161" authorId="0" shapeId="0">
      <text>
        <r>
          <rPr>
            <sz val="11"/>
            <rFont val="Calibri"/>
            <family val="2"/>
            <charset val="238"/>
          </rPr>
          <t>SZV_B:TervezettNettoKoltseg</t>
        </r>
      </text>
    </comment>
    <comment ref="L161" authorId="0" shapeId="0">
      <text>
        <r>
          <rPr>
            <sz val="11"/>
            <rFont val="Calibri"/>
            <family val="2"/>
            <charset val="238"/>
          </rPr>
          <t>SZV_B:IdotartamKezdes</t>
        </r>
      </text>
    </comment>
    <comment ref="M161" authorId="0" shapeId="0">
      <text>
        <r>
          <rPr>
            <sz val="11"/>
            <rFont val="Calibri"/>
            <family val="2"/>
            <charset val="238"/>
          </rPr>
          <t>SZV_B:IdotartamBefejezes</t>
        </r>
      </text>
    </comment>
    <comment ref="N161" authorId="0" shapeId="0">
      <text>
        <r>
          <rPr>
            <sz val="11"/>
            <rFont val="Calibri"/>
            <family val="2"/>
            <charset val="238"/>
          </rPr>
          <t>SZV_B:NettoKoltsegUtem1</t>
        </r>
      </text>
    </comment>
    <comment ref="O161" authorId="0" shapeId="0">
      <text>
        <r>
          <rPr>
            <sz val="11"/>
            <rFont val="Calibri"/>
            <family val="2"/>
            <charset val="238"/>
          </rPr>
          <t>SZV_B:NettoKoltsegUtem2</t>
        </r>
      </text>
    </comment>
    <comment ref="P161" authorId="0" shapeId="0">
      <text>
        <r>
          <rPr>
            <sz val="11"/>
            <rFont val="Calibri"/>
            <family val="2"/>
            <charset val="238"/>
          </rPr>
          <t>SZV_B:EM_Melleklet2_KTG</t>
        </r>
      </text>
    </comment>
    <comment ref="R161" authorId="0" shapeId="0">
      <text>
        <r>
          <rPr>
            <sz val="11"/>
            <rFont val="Calibri"/>
            <family val="2"/>
            <charset val="238"/>
          </rPr>
          <t>SZV_B:HDUtem1</t>
        </r>
      </text>
    </comment>
    <comment ref="S161" authorId="0" shapeId="0">
      <text>
        <r>
          <rPr>
            <sz val="11"/>
            <rFont val="Calibri"/>
            <family val="2"/>
            <charset val="238"/>
          </rPr>
          <t>SZV_B:ECSUtem1</t>
        </r>
      </text>
    </comment>
    <comment ref="T161" authorId="0" shapeId="0">
      <text>
        <r>
          <rPr>
            <sz val="11"/>
            <rFont val="Calibri"/>
            <family val="2"/>
            <charset val="238"/>
          </rPr>
          <t>SZV_B:KFHUtem1</t>
        </r>
      </text>
    </comment>
    <comment ref="U161" authorId="0" shapeId="0">
      <text>
        <r>
          <rPr>
            <sz val="11"/>
            <rFont val="Calibri"/>
            <family val="2"/>
            <charset val="238"/>
          </rPr>
          <t>SZV_B:Egyeb_SajatUtem1</t>
        </r>
      </text>
    </comment>
    <comment ref="V161" authorId="0" shapeId="0">
      <text>
        <r>
          <rPr>
            <sz val="11"/>
            <rFont val="Calibri"/>
            <family val="2"/>
            <charset val="238"/>
          </rPr>
          <t>SZV_B:DijUtem1</t>
        </r>
      </text>
    </comment>
    <comment ref="W161" authorId="0" shapeId="0">
      <text>
        <r>
          <rPr>
            <sz val="11"/>
            <rFont val="Calibri"/>
            <family val="2"/>
            <charset val="238"/>
          </rPr>
          <t>SZV_B:EM_Melleklet1_Utem1</t>
        </r>
      </text>
    </comment>
    <comment ref="X161" authorId="0" shapeId="0">
      <text>
        <r>
          <rPr>
            <sz val="11"/>
            <rFont val="Calibri"/>
            <family val="2"/>
            <charset val="238"/>
          </rPr>
          <t>SZV_B:EgyebAllamiUtem1</t>
        </r>
      </text>
    </comment>
    <comment ref="Y161" authorId="0" shapeId="0">
      <text>
        <r>
          <rPr>
            <sz val="11"/>
            <rFont val="Calibri"/>
            <family val="2"/>
            <charset val="238"/>
          </rPr>
          <t>SZV_B:OnkormanyzatiUtem1</t>
        </r>
      </text>
    </comment>
    <comment ref="Z161" authorId="0" shapeId="0">
      <text>
        <r>
          <rPr>
            <sz val="11"/>
            <rFont val="Calibri"/>
            <family val="2"/>
            <charset val="238"/>
          </rPr>
          <t>SZV_B:EUUtem1</t>
        </r>
      </text>
    </comment>
    <comment ref="AA161" authorId="0" shapeId="0">
      <text>
        <r>
          <rPr>
            <sz val="11"/>
            <rFont val="Calibri"/>
            <family val="2"/>
            <charset val="238"/>
          </rPr>
          <t>SZV_B:EgyebUtem1</t>
        </r>
      </text>
    </comment>
    <comment ref="AB161" authorId="0" shapeId="0">
      <text>
        <r>
          <rPr>
            <sz val="11"/>
            <rFont val="Calibri"/>
            <family val="2"/>
            <charset val="238"/>
          </rPr>
          <t>SZV_B:HitelKotvenyUtem1</t>
        </r>
      </text>
    </comment>
    <comment ref="AC161" authorId="0" shapeId="0">
      <text>
        <r>
          <rPr>
            <sz val="11"/>
            <rFont val="Calibri"/>
            <family val="2"/>
            <charset val="238"/>
          </rPr>
          <t>SZV_B:OsszesenUtem1</t>
        </r>
      </text>
    </comment>
    <comment ref="AF161" authorId="0" shapeId="0">
      <text>
        <r>
          <rPr>
            <sz val="11"/>
            <rFont val="Calibri"/>
            <family val="2"/>
            <charset val="238"/>
          </rPr>
          <t>SZV_B:HDUtem2</t>
        </r>
      </text>
    </comment>
    <comment ref="AG161" authorId="0" shapeId="0">
      <text>
        <r>
          <rPr>
            <sz val="11"/>
            <rFont val="Calibri"/>
            <family val="2"/>
            <charset val="238"/>
          </rPr>
          <t>SZV_B:ECSUtem2</t>
        </r>
      </text>
    </comment>
    <comment ref="AH161" authorId="0" shapeId="0">
      <text>
        <r>
          <rPr>
            <sz val="11"/>
            <rFont val="Calibri"/>
            <family val="2"/>
            <charset val="238"/>
          </rPr>
          <t>SZV_B:KFHUtem2</t>
        </r>
      </text>
    </comment>
    <comment ref="AI161" authorId="0" shapeId="0">
      <text>
        <r>
          <rPr>
            <sz val="11"/>
            <rFont val="Calibri"/>
            <family val="2"/>
            <charset val="238"/>
          </rPr>
          <t>SZV_B:Egyeb_SajatUtem2</t>
        </r>
      </text>
    </comment>
    <comment ref="AJ161" authorId="0" shapeId="0">
      <text>
        <r>
          <rPr>
            <sz val="11"/>
            <rFont val="Calibri"/>
            <family val="2"/>
            <charset val="238"/>
          </rPr>
          <t>SZV_B:DijUtem2</t>
        </r>
      </text>
    </comment>
    <comment ref="AK161" authorId="0" shapeId="0">
      <text>
        <r>
          <rPr>
            <sz val="11"/>
            <rFont val="Calibri"/>
            <family val="2"/>
            <charset val="238"/>
          </rPr>
          <t>SZV_B:EM_Melleklet1_Utem2</t>
        </r>
      </text>
    </comment>
    <comment ref="AL161" authorId="0" shapeId="0">
      <text>
        <r>
          <rPr>
            <sz val="11"/>
            <rFont val="Calibri"/>
            <family val="2"/>
            <charset val="238"/>
          </rPr>
          <t>SZV_B:EgyebAllamiUtem2</t>
        </r>
      </text>
    </comment>
    <comment ref="AM161" authorId="0" shapeId="0">
      <text>
        <r>
          <rPr>
            <sz val="11"/>
            <rFont val="Calibri"/>
            <family val="2"/>
            <charset val="238"/>
          </rPr>
          <t>SZV_B:OnkormanyzatiUtem2</t>
        </r>
      </text>
    </comment>
    <comment ref="AN161" authorId="0" shapeId="0">
      <text>
        <r>
          <rPr>
            <sz val="11"/>
            <rFont val="Calibri"/>
            <family val="2"/>
            <charset val="238"/>
          </rPr>
          <t>SZV_B:EUUtem2</t>
        </r>
      </text>
    </comment>
    <comment ref="AO161" authorId="0" shapeId="0">
      <text>
        <r>
          <rPr>
            <sz val="11"/>
            <rFont val="Calibri"/>
            <family val="2"/>
            <charset val="238"/>
          </rPr>
          <t>SZV_B:EgyebUtem2</t>
        </r>
      </text>
    </comment>
    <comment ref="AP161" authorId="0" shapeId="0">
      <text>
        <r>
          <rPr>
            <sz val="11"/>
            <rFont val="Calibri"/>
            <family val="2"/>
            <charset val="238"/>
          </rPr>
          <t>SZV_B:HitelKotvenyUtem2</t>
        </r>
      </text>
    </comment>
    <comment ref="AQ161" authorId="0" shapeId="0">
      <text>
        <r>
          <rPr>
            <sz val="11"/>
            <rFont val="Calibri"/>
            <family val="2"/>
            <charset val="238"/>
          </rPr>
          <t>SZV_B:OsszesenUtem2</t>
        </r>
      </text>
    </comment>
    <comment ref="AR161" authorId="0" shapeId="0">
      <text>
        <r>
          <rPr>
            <sz val="11"/>
            <rFont val="Calibri"/>
            <family val="2"/>
            <charset val="238"/>
          </rPr>
          <t>SZV_B:ForrashianyUtem2</t>
        </r>
      </text>
    </comment>
    <comment ref="AU161" authorId="0" shapeId="0">
      <text>
        <r>
          <rPr>
            <sz val="11"/>
            <rFont val="Calibri"/>
            <family val="2"/>
            <charset val="238"/>
          </rPr>
          <t>SZV_B:Indokolas</t>
        </r>
      </text>
    </comment>
    <comment ref="AV161" authorId="0" shapeId="0">
      <text>
        <r>
          <rPr>
            <sz val="11"/>
            <rFont val="Calibri"/>
            <family val="2"/>
            <charset val="238"/>
          </rPr>
          <t>SZV_B:Megjegyzes</t>
        </r>
      </text>
    </comment>
    <comment ref="AW161" authorId="0" shapeId="0">
      <text>
        <r>
          <rPr>
            <sz val="11"/>
            <rFont val="Calibri"/>
            <family val="2"/>
            <charset val="238"/>
          </rPr>
          <t>SZV_B:FeladatSorszam</t>
        </r>
      </text>
    </comment>
    <comment ref="AY161" authorId="0" shapeId="0">
      <text>
        <r>
          <rPr>
            <sz val="11"/>
            <rFont val="Calibri"/>
            <family val="2"/>
            <charset val="238"/>
          </rPr>
          <t>SZV_B:ISA</t>
        </r>
      </text>
    </comment>
    <comment ref="B162" authorId="0" shapeId="0">
      <text>
        <r>
          <rPr>
            <sz val="11"/>
            <rFont val="Calibri"/>
            <family val="2"/>
            <charset val="238"/>
          </rPr>
          <t>SZV_B:FontossagiSorrent</t>
        </r>
      </text>
    </comment>
    <comment ref="C162" authorId="0" shapeId="0">
      <text>
        <r>
          <rPr>
            <sz val="11"/>
            <rFont val="Calibri"/>
            <family val="2"/>
            <charset val="238"/>
          </rPr>
          <t>SZV_B:FeladatKategoria</t>
        </r>
      </text>
    </comment>
    <comment ref="D162" authorId="0" shapeId="0">
      <text>
        <r>
          <rPr>
            <sz val="11"/>
            <rFont val="Calibri"/>
            <family val="2"/>
            <charset val="238"/>
          </rPr>
          <t>SZV_B:FeladatMegnevezes</t>
        </r>
      </text>
    </comment>
    <comment ref="E162" authorId="0" shapeId="0">
      <text>
        <r>
          <rPr>
            <sz val="11"/>
            <rFont val="Calibri"/>
            <family val="2"/>
            <charset val="238"/>
          </rPr>
          <t>SZV_B:ElviEngedelySzam</t>
        </r>
      </text>
    </comment>
    <comment ref="F162" authorId="0" shapeId="0">
      <text>
        <r>
          <rPr>
            <sz val="11"/>
            <rFont val="Calibri"/>
            <family val="2"/>
            <charset val="238"/>
          </rPr>
          <t>SZV_B:VKR_Kod</t>
        </r>
      </text>
    </comment>
    <comment ref="G162" authorId="0" shapeId="0">
      <text>
        <r>
          <rPr>
            <sz val="11"/>
            <rFont val="Calibri"/>
            <family val="2"/>
            <charset val="238"/>
          </rPr>
          <t>SZV_B:VKR_Nev</t>
        </r>
      </text>
    </comment>
    <comment ref="H162" authorId="0" shapeId="0">
      <text>
        <r>
          <rPr>
            <sz val="11"/>
            <rFont val="Calibri"/>
            <family val="2"/>
            <charset val="238"/>
          </rPr>
          <t>SZV_B:FeladatAzonosito</t>
        </r>
      </text>
    </comment>
    <comment ref="I162" authorId="0" shapeId="0">
      <text>
        <r>
          <rPr>
            <sz val="11"/>
            <rFont val="Calibri"/>
            <family val="2"/>
            <charset val="238"/>
          </rPr>
          <t>SZV_B:EllatasiTerulet</t>
        </r>
      </text>
    </comment>
    <comment ref="J162" authorId="0" shapeId="0">
      <text>
        <r>
          <rPr>
            <sz val="11"/>
            <rFont val="Calibri"/>
            <family val="2"/>
            <charset val="238"/>
          </rPr>
          <t>SZV_B:EllatasertFelelos</t>
        </r>
      </text>
    </comment>
    <comment ref="K162" authorId="0" shapeId="0">
      <text>
        <r>
          <rPr>
            <sz val="11"/>
            <rFont val="Calibri"/>
            <family val="2"/>
            <charset val="238"/>
          </rPr>
          <t>SZV_B:TervezettNettoKoltseg</t>
        </r>
      </text>
    </comment>
    <comment ref="L162" authorId="0" shapeId="0">
      <text>
        <r>
          <rPr>
            <sz val="11"/>
            <rFont val="Calibri"/>
            <family val="2"/>
            <charset val="238"/>
          </rPr>
          <t>SZV_B:IdotartamKezdes</t>
        </r>
      </text>
    </comment>
    <comment ref="M162" authorId="0" shapeId="0">
      <text>
        <r>
          <rPr>
            <sz val="11"/>
            <rFont val="Calibri"/>
            <family val="2"/>
            <charset val="238"/>
          </rPr>
          <t>SZV_B:IdotartamBefejezes</t>
        </r>
      </text>
    </comment>
    <comment ref="N162" authorId="0" shapeId="0">
      <text>
        <r>
          <rPr>
            <sz val="11"/>
            <rFont val="Calibri"/>
            <family val="2"/>
            <charset val="238"/>
          </rPr>
          <t>SZV_B:NettoKoltsegUtem1</t>
        </r>
      </text>
    </comment>
    <comment ref="O162" authorId="0" shapeId="0">
      <text>
        <r>
          <rPr>
            <sz val="11"/>
            <rFont val="Calibri"/>
            <family val="2"/>
            <charset val="238"/>
          </rPr>
          <t>SZV_B:NettoKoltsegUtem2</t>
        </r>
      </text>
    </comment>
    <comment ref="P162" authorId="0" shapeId="0">
      <text>
        <r>
          <rPr>
            <sz val="11"/>
            <rFont val="Calibri"/>
            <family val="2"/>
            <charset val="238"/>
          </rPr>
          <t>SZV_B:EM_Melleklet2_KTG</t>
        </r>
      </text>
    </comment>
    <comment ref="R162" authorId="0" shapeId="0">
      <text>
        <r>
          <rPr>
            <sz val="11"/>
            <rFont val="Calibri"/>
            <family val="2"/>
            <charset val="238"/>
          </rPr>
          <t>SZV_B:HDUtem1</t>
        </r>
      </text>
    </comment>
    <comment ref="S162" authorId="0" shapeId="0">
      <text>
        <r>
          <rPr>
            <sz val="11"/>
            <rFont val="Calibri"/>
            <family val="2"/>
            <charset val="238"/>
          </rPr>
          <t>SZV_B:ECSUtem1</t>
        </r>
      </text>
    </comment>
    <comment ref="T162" authorId="0" shapeId="0">
      <text>
        <r>
          <rPr>
            <sz val="11"/>
            <rFont val="Calibri"/>
            <family val="2"/>
            <charset val="238"/>
          </rPr>
          <t>SZV_B:KFHUtem1</t>
        </r>
      </text>
    </comment>
    <comment ref="U162" authorId="0" shapeId="0">
      <text>
        <r>
          <rPr>
            <sz val="11"/>
            <rFont val="Calibri"/>
            <family val="2"/>
            <charset val="238"/>
          </rPr>
          <t>SZV_B:Egyeb_SajatUtem1</t>
        </r>
      </text>
    </comment>
    <comment ref="V162" authorId="0" shapeId="0">
      <text>
        <r>
          <rPr>
            <sz val="11"/>
            <rFont val="Calibri"/>
            <family val="2"/>
            <charset val="238"/>
          </rPr>
          <t>SZV_B:DijUtem1</t>
        </r>
      </text>
    </comment>
    <comment ref="W162" authorId="0" shapeId="0">
      <text>
        <r>
          <rPr>
            <sz val="11"/>
            <rFont val="Calibri"/>
            <family val="2"/>
            <charset val="238"/>
          </rPr>
          <t>SZV_B:EM_Melleklet1_Utem1</t>
        </r>
      </text>
    </comment>
    <comment ref="X162" authorId="0" shapeId="0">
      <text>
        <r>
          <rPr>
            <sz val="11"/>
            <rFont val="Calibri"/>
            <family val="2"/>
            <charset val="238"/>
          </rPr>
          <t>SZV_B:EgyebAllamiUtem1</t>
        </r>
      </text>
    </comment>
    <comment ref="Y162" authorId="0" shapeId="0">
      <text>
        <r>
          <rPr>
            <sz val="11"/>
            <rFont val="Calibri"/>
            <family val="2"/>
            <charset val="238"/>
          </rPr>
          <t>SZV_B:OnkormanyzatiUtem1</t>
        </r>
      </text>
    </comment>
    <comment ref="Z162" authorId="0" shapeId="0">
      <text>
        <r>
          <rPr>
            <sz val="11"/>
            <rFont val="Calibri"/>
            <family val="2"/>
            <charset val="238"/>
          </rPr>
          <t>SZV_B:EUUtem1</t>
        </r>
      </text>
    </comment>
    <comment ref="AA162" authorId="0" shapeId="0">
      <text>
        <r>
          <rPr>
            <sz val="11"/>
            <rFont val="Calibri"/>
            <family val="2"/>
            <charset val="238"/>
          </rPr>
          <t>SZV_B:EgyebUtem1</t>
        </r>
      </text>
    </comment>
    <comment ref="AB162" authorId="0" shapeId="0">
      <text>
        <r>
          <rPr>
            <sz val="11"/>
            <rFont val="Calibri"/>
            <family val="2"/>
            <charset val="238"/>
          </rPr>
          <t>SZV_B:HitelKotvenyUtem1</t>
        </r>
      </text>
    </comment>
    <comment ref="AC162" authorId="0" shapeId="0">
      <text>
        <r>
          <rPr>
            <sz val="11"/>
            <rFont val="Calibri"/>
            <family val="2"/>
            <charset val="238"/>
          </rPr>
          <t>SZV_B:OsszesenUtem1</t>
        </r>
      </text>
    </comment>
    <comment ref="AF162" authorId="0" shapeId="0">
      <text>
        <r>
          <rPr>
            <sz val="11"/>
            <rFont val="Calibri"/>
            <family val="2"/>
            <charset val="238"/>
          </rPr>
          <t>SZV_B:HDUtem2</t>
        </r>
      </text>
    </comment>
    <comment ref="AG162" authorId="0" shapeId="0">
      <text>
        <r>
          <rPr>
            <sz val="11"/>
            <rFont val="Calibri"/>
            <family val="2"/>
            <charset val="238"/>
          </rPr>
          <t>SZV_B:ECSUtem2</t>
        </r>
      </text>
    </comment>
    <comment ref="AH162" authorId="0" shapeId="0">
      <text>
        <r>
          <rPr>
            <sz val="11"/>
            <rFont val="Calibri"/>
            <family val="2"/>
            <charset val="238"/>
          </rPr>
          <t>SZV_B:KFHUtem2</t>
        </r>
      </text>
    </comment>
    <comment ref="AI162" authorId="0" shapeId="0">
      <text>
        <r>
          <rPr>
            <sz val="11"/>
            <rFont val="Calibri"/>
            <family val="2"/>
            <charset val="238"/>
          </rPr>
          <t>SZV_B:Egyeb_SajatUtem2</t>
        </r>
      </text>
    </comment>
    <comment ref="AJ162" authorId="0" shapeId="0">
      <text>
        <r>
          <rPr>
            <sz val="11"/>
            <rFont val="Calibri"/>
            <family val="2"/>
            <charset val="238"/>
          </rPr>
          <t>SZV_B:DijUtem2</t>
        </r>
      </text>
    </comment>
    <comment ref="AK162" authorId="0" shapeId="0">
      <text>
        <r>
          <rPr>
            <sz val="11"/>
            <rFont val="Calibri"/>
            <family val="2"/>
            <charset val="238"/>
          </rPr>
          <t>SZV_B:EM_Melleklet1_Utem2</t>
        </r>
      </text>
    </comment>
    <comment ref="AL162" authorId="0" shapeId="0">
      <text>
        <r>
          <rPr>
            <sz val="11"/>
            <rFont val="Calibri"/>
            <family val="2"/>
            <charset val="238"/>
          </rPr>
          <t>SZV_B:EgyebAllamiUtem2</t>
        </r>
      </text>
    </comment>
    <comment ref="AM162" authorId="0" shapeId="0">
      <text>
        <r>
          <rPr>
            <sz val="11"/>
            <rFont val="Calibri"/>
            <family val="2"/>
            <charset val="238"/>
          </rPr>
          <t>SZV_B:OnkormanyzatiUtem2</t>
        </r>
      </text>
    </comment>
    <comment ref="AN162" authorId="0" shapeId="0">
      <text>
        <r>
          <rPr>
            <sz val="11"/>
            <rFont val="Calibri"/>
            <family val="2"/>
            <charset val="238"/>
          </rPr>
          <t>SZV_B:EUUtem2</t>
        </r>
      </text>
    </comment>
    <comment ref="AO162" authorId="0" shapeId="0">
      <text>
        <r>
          <rPr>
            <sz val="11"/>
            <rFont val="Calibri"/>
            <family val="2"/>
            <charset val="238"/>
          </rPr>
          <t>SZV_B:EgyebUtem2</t>
        </r>
      </text>
    </comment>
    <comment ref="AP162" authorId="0" shapeId="0">
      <text>
        <r>
          <rPr>
            <sz val="11"/>
            <rFont val="Calibri"/>
            <family val="2"/>
            <charset val="238"/>
          </rPr>
          <t>SZV_B:HitelKotvenyUtem2</t>
        </r>
      </text>
    </comment>
    <comment ref="AQ162" authorId="0" shapeId="0">
      <text>
        <r>
          <rPr>
            <sz val="11"/>
            <rFont val="Calibri"/>
            <family val="2"/>
            <charset val="238"/>
          </rPr>
          <t>SZV_B:OsszesenUtem2</t>
        </r>
      </text>
    </comment>
    <comment ref="AR162" authorId="0" shapeId="0">
      <text>
        <r>
          <rPr>
            <sz val="11"/>
            <rFont val="Calibri"/>
            <family val="2"/>
            <charset val="238"/>
          </rPr>
          <t>SZV_B:ForrashianyUtem2</t>
        </r>
      </text>
    </comment>
    <comment ref="AU162" authorId="0" shapeId="0">
      <text>
        <r>
          <rPr>
            <sz val="11"/>
            <rFont val="Calibri"/>
            <family val="2"/>
            <charset val="238"/>
          </rPr>
          <t>SZV_B:Indokolas</t>
        </r>
      </text>
    </comment>
    <comment ref="AV162" authorId="0" shapeId="0">
      <text>
        <r>
          <rPr>
            <sz val="11"/>
            <rFont val="Calibri"/>
            <family val="2"/>
            <charset val="238"/>
          </rPr>
          <t>SZV_B:Megjegyzes</t>
        </r>
      </text>
    </comment>
    <comment ref="AW162" authorId="0" shapeId="0">
      <text>
        <r>
          <rPr>
            <sz val="11"/>
            <rFont val="Calibri"/>
            <family val="2"/>
            <charset val="238"/>
          </rPr>
          <t>SZV_B:FeladatSorszam</t>
        </r>
      </text>
    </comment>
    <comment ref="AY162" authorId="0" shapeId="0">
      <text>
        <r>
          <rPr>
            <sz val="11"/>
            <rFont val="Calibri"/>
            <family val="2"/>
            <charset val="238"/>
          </rPr>
          <t>SZV_B:ISA</t>
        </r>
      </text>
    </comment>
    <comment ref="B164" authorId="0" shapeId="0">
      <text>
        <r>
          <rPr>
            <sz val="11"/>
            <rFont val="Calibri"/>
            <family val="2"/>
            <charset val="238"/>
          </rPr>
          <t>SZV_B:FontossagiSorrent</t>
        </r>
      </text>
    </comment>
    <comment ref="C164" authorId="0" shapeId="0">
      <text>
        <r>
          <rPr>
            <sz val="11"/>
            <rFont val="Calibri"/>
            <family val="2"/>
            <charset val="238"/>
          </rPr>
          <t>SZV_B:FeladatKategoria</t>
        </r>
      </text>
    </comment>
    <comment ref="D164" authorId="0" shapeId="0">
      <text>
        <r>
          <rPr>
            <sz val="11"/>
            <rFont val="Calibri"/>
            <family val="2"/>
            <charset val="238"/>
          </rPr>
          <t>SZV_B:FeladatMegnevezes</t>
        </r>
      </text>
    </comment>
    <comment ref="E164" authorId="0" shapeId="0">
      <text>
        <r>
          <rPr>
            <sz val="11"/>
            <rFont val="Calibri"/>
            <family val="2"/>
            <charset val="238"/>
          </rPr>
          <t>SZV_B:ElviEngedelySzam</t>
        </r>
      </text>
    </comment>
    <comment ref="F164" authorId="0" shapeId="0">
      <text>
        <r>
          <rPr>
            <sz val="11"/>
            <rFont val="Calibri"/>
            <family val="2"/>
            <charset val="238"/>
          </rPr>
          <t>SZV_B:VKR_Kod</t>
        </r>
      </text>
    </comment>
    <comment ref="G164" authorId="0" shapeId="0">
      <text>
        <r>
          <rPr>
            <sz val="11"/>
            <rFont val="Calibri"/>
            <family val="2"/>
            <charset val="238"/>
          </rPr>
          <t>SZV_B:VKR_Nev</t>
        </r>
      </text>
    </comment>
    <comment ref="H164" authorId="0" shapeId="0">
      <text>
        <r>
          <rPr>
            <sz val="11"/>
            <rFont val="Calibri"/>
            <family val="2"/>
            <charset val="238"/>
          </rPr>
          <t>SZV_B:FeladatAzonosito</t>
        </r>
      </text>
    </comment>
    <comment ref="I164" authorId="0" shapeId="0">
      <text>
        <r>
          <rPr>
            <sz val="11"/>
            <rFont val="Calibri"/>
            <family val="2"/>
            <charset val="238"/>
          </rPr>
          <t>SZV_B:EllatasiTerulet</t>
        </r>
      </text>
    </comment>
    <comment ref="J164" authorId="0" shapeId="0">
      <text>
        <r>
          <rPr>
            <sz val="11"/>
            <rFont val="Calibri"/>
            <family val="2"/>
            <charset val="238"/>
          </rPr>
          <t>SZV_B:EllatasertFelelos</t>
        </r>
      </text>
    </comment>
    <comment ref="K164" authorId="0" shapeId="0">
      <text>
        <r>
          <rPr>
            <sz val="11"/>
            <rFont val="Calibri"/>
            <family val="2"/>
            <charset val="238"/>
          </rPr>
          <t>SZV_B:TervezettNettoKoltseg</t>
        </r>
      </text>
    </comment>
    <comment ref="L164" authorId="0" shapeId="0">
      <text>
        <r>
          <rPr>
            <sz val="11"/>
            <rFont val="Calibri"/>
            <family val="2"/>
            <charset val="238"/>
          </rPr>
          <t>SZV_B:IdotartamKezdes</t>
        </r>
      </text>
    </comment>
    <comment ref="M164" authorId="0" shapeId="0">
      <text>
        <r>
          <rPr>
            <sz val="11"/>
            <rFont val="Calibri"/>
            <family val="2"/>
            <charset val="238"/>
          </rPr>
          <t>SZV_B:IdotartamBefejezes</t>
        </r>
      </text>
    </comment>
    <comment ref="N164" authorId="0" shapeId="0">
      <text>
        <r>
          <rPr>
            <sz val="11"/>
            <rFont val="Calibri"/>
            <family val="2"/>
            <charset val="238"/>
          </rPr>
          <t>SZV_B:NettoKoltsegUtem1</t>
        </r>
      </text>
    </comment>
    <comment ref="O164" authorId="0" shapeId="0">
      <text>
        <r>
          <rPr>
            <sz val="11"/>
            <rFont val="Calibri"/>
            <family val="2"/>
            <charset val="238"/>
          </rPr>
          <t>SZV_B:NettoKoltsegUtem2</t>
        </r>
      </text>
    </comment>
    <comment ref="P164" authorId="0" shapeId="0">
      <text>
        <r>
          <rPr>
            <sz val="11"/>
            <rFont val="Calibri"/>
            <family val="2"/>
            <charset val="238"/>
          </rPr>
          <t>SZV_B:EM_Melleklet2_KTG</t>
        </r>
      </text>
    </comment>
    <comment ref="R164" authorId="0" shapeId="0">
      <text>
        <r>
          <rPr>
            <sz val="11"/>
            <rFont val="Calibri"/>
            <family val="2"/>
            <charset val="238"/>
          </rPr>
          <t>SZV_B:HDUtem1</t>
        </r>
      </text>
    </comment>
    <comment ref="S164" authorId="0" shapeId="0">
      <text>
        <r>
          <rPr>
            <sz val="11"/>
            <rFont val="Calibri"/>
            <family val="2"/>
            <charset val="238"/>
          </rPr>
          <t>SZV_B:ECSUtem1</t>
        </r>
      </text>
    </comment>
    <comment ref="T164" authorId="0" shapeId="0">
      <text>
        <r>
          <rPr>
            <sz val="11"/>
            <rFont val="Calibri"/>
            <family val="2"/>
            <charset val="238"/>
          </rPr>
          <t>SZV_B:KFHUtem1</t>
        </r>
      </text>
    </comment>
    <comment ref="U164" authorId="0" shapeId="0">
      <text>
        <r>
          <rPr>
            <sz val="11"/>
            <rFont val="Calibri"/>
            <family val="2"/>
            <charset val="238"/>
          </rPr>
          <t>SZV_B:Egyeb_SajatUtem1</t>
        </r>
      </text>
    </comment>
    <comment ref="V164" authorId="0" shapeId="0">
      <text>
        <r>
          <rPr>
            <sz val="11"/>
            <rFont val="Calibri"/>
            <family val="2"/>
            <charset val="238"/>
          </rPr>
          <t>SZV_B:DijUtem1</t>
        </r>
      </text>
    </comment>
    <comment ref="W164" authorId="0" shapeId="0">
      <text>
        <r>
          <rPr>
            <sz val="11"/>
            <rFont val="Calibri"/>
            <family val="2"/>
            <charset val="238"/>
          </rPr>
          <t>SZV_B:EM_Melleklet1_Utem1</t>
        </r>
      </text>
    </comment>
    <comment ref="X164" authorId="0" shapeId="0">
      <text>
        <r>
          <rPr>
            <sz val="11"/>
            <rFont val="Calibri"/>
            <family val="2"/>
            <charset val="238"/>
          </rPr>
          <t>SZV_B:EgyebAllamiUtem1</t>
        </r>
      </text>
    </comment>
    <comment ref="Y164" authorId="0" shapeId="0">
      <text>
        <r>
          <rPr>
            <sz val="11"/>
            <rFont val="Calibri"/>
            <family val="2"/>
            <charset val="238"/>
          </rPr>
          <t>SZV_B:OnkormanyzatiUtem1</t>
        </r>
      </text>
    </comment>
    <comment ref="Z164" authorId="0" shapeId="0">
      <text>
        <r>
          <rPr>
            <sz val="11"/>
            <rFont val="Calibri"/>
            <family val="2"/>
            <charset val="238"/>
          </rPr>
          <t>SZV_B:EUUtem1</t>
        </r>
      </text>
    </comment>
    <comment ref="AA164" authorId="0" shapeId="0">
      <text>
        <r>
          <rPr>
            <sz val="11"/>
            <rFont val="Calibri"/>
            <family val="2"/>
            <charset val="238"/>
          </rPr>
          <t>SZV_B:EgyebUtem1</t>
        </r>
      </text>
    </comment>
    <comment ref="AB164" authorId="0" shapeId="0">
      <text>
        <r>
          <rPr>
            <sz val="11"/>
            <rFont val="Calibri"/>
            <family val="2"/>
            <charset val="238"/>
          </rPr>
          <t>SZV_B:HitelKotvenyUtem1</t>
        </r>
      </text>
    </comment>
    <comment ref="AC164" authorId="0" shapeId="0">
      <text>
        <r>
          <rPr>
            <sz val="11"/>
            <rFont val="Calibri"/>
            <family val="2"/>
            <charset val="238"/>
          </rPr>
          <t>SZV_B:OsszesenUtem1</t>
        </r>
      </text>
    </comment>
    <comment ref="AF164" authorId="0" shapeId="0">
      <text>
        <r>
          <rPr>
            <sz val="11"/>
            <rFont val="Calibri"/>
            <family val="2"/>
            <charset val="238"/>
          </rPr>
          <t>SZV_B:HDUtem2</t>
        </r>
      </text>
    </comment>
    <comment ref="AG164" authorId="0" shapeId="0">
      <text>
        <r>
          <rPr>
            <sz val="11"/>
            <rFont val="Calibri"/>
            <family val="2"/>
            <charset val="238"/>
          </rPr>
          <t>SZV_B:ECSUtem2</t>
        </r>
      </text>
    </comment>
    <comment ref="AH164" authorId="0" shapeId="0">
      <text>
        <r>
          <rPr>
            <sz val="11"/>
            <rFont val="Calibri"/>
            <family val="2"/>
            <charset val="238"/>
          </rPr>
          <t>SZV_B:KFHUtem2</t>
        </r>
      </text>
    </comment>
    <comment ref="AI164" authorId="0" shapeId="0">
      <text>
        <r>
          <rPr>
            <sz val="11"/>
            <rFont val="Calibri"/>
            <family val="2"/>
            <charset val="238"/>
          </rPr>
          <t>SZV_B:Egyeb_SajatUtem2</t>
        </r>
      </text>
    </comment>
    <comment ref="AJ164" authorId="0" shapeId="0">
      <text>
        <r>
          <rPr>
            <sz val="11"/>
            <rFont val="Calibri"/>
            <family val="2"/>
            <charset val="238"/>
          </rPr>
          <t>SZV_B:DijUtem2</t>
        </r>
      </text>
    </comment>
    <comment ref="AK164" authorId="0" shapeId="0">
      <text>
        <r>
          <rPr>
            <sz val="11"/>
            <rFont val="Calibri"/>
            <family val="2"/>
            <charset val="238"/>
          </rPr>
          <t>SZV_B:EM_Melleklet1_Utem2</t>
        </r>
      </text>
    </comment>
    <comment ref="AL164" authorId="0" shapeId="0">
      <text>
        <r>
          <rPr>
            <sz val="11"/>
            <rFont val="Calibri"/>
            <family val="2"/>
            <charset val="238"/>
          </rPr>
          <t>SZV_B:EgyebAllamiUtem2</t>
        </r>
      </text>
    </comment>
    <comment ref="AM164" authorId="0" shapeId="0">
      <text>
        <r>
          <rPr>
            <sz val="11"/>
            <rFont val="Calibri"/>
            <family val="2"/>
            <charset val="238"/>
          </rPr>
          <t>SZV_B:OnkormanyzatiUtem2</t>
        </r>
      </text>
    </comment>
    <comment ref="AN164" authorId="0" shapeId="0">
      <text>
        <r>
          <rPr>
            <sz val="11"/>
            <rFont val="Calibri"/>
            <family val="2"/>
            <charset val="238"/>
          </rPr>
          <t>SZV_B:EUUtem2</t>
        </r>
      </text>
    </comment>
    <comment ref="AO164" authorId="0" shapeId="0">
      <text>
        <r>
          <rPr>
            <sz val="11"/>
            <rFont val="Calibri"/>
            <family val="2"/>
            <charset val="238"/>
          </rPr>
          <t>SZV_B:EgyebUtem2</t>
        </r>
      </text>
    </comment>
    <comment ref="AP164" authorId="0" shapeId="0">
      <text>
        <r>
          <rPr>
            <sz val="11"/>
            <rFont val="Calibri"/>
            <family val="2"/>
            <charset val="238"/>
          </rPr>
          <t>SZV_B:HitelKotvenyUtem2</t>
        </r>
      </text>
    </comment>
    <comment ref="AQ164" authorId="0" shapeId="0">
      <text>
        <r>
          <rPr>
            <sz val="11"/>
            <rFont val="Calibri"/>
            <family val="2"/>
            <charset val="238"/>
          </rPr>
          <t>SZV_B:OsszesenUtem2</t>
        </r>
      </text>
    </comment>
    <comment ref="AR164" authorId="0" shapeId="0">
      <text>
        <r>
          <rPr>
            <sz val="11"/>
            <rFont val="Calibri"/>
            <family val="2"/>
            <charset val="238"/>
          </rPr>
          <t>SZV_B:ForrashianyUtem2</t>
        </r>
      </text>
    </comment>
    <comment ref="AU164" authorId="0" shapeId="0">
      <text>
        <r>
          <rPr>
            <sz val="11"/>
            <rFont val="Calibri"/>
            <family val="2"/>
            <charset val="238"/>
          </rPr>
          <t>SZV_B:Indokolas</t>
        </r>
      </text>
    </comment>
    <comment ref="AV164" authorId="0" shapeId="0">
      <text>
        <r>
          <rPr>
            <sz val="11"/>
            <rFont val="Calibri"/>
            <family val="2"/>
            <charset val="238"/>
          </rPr>
          <t>SZV_B:Megjegyzes</t>
        </r>
      </text>
    </comment>
    <comment ref="AW164" authorId="0" shapeId="0">
      <text>
        <r>
          <rPr>
            <sz val="11"/>
            <rFont val="Calibri"/>
            <family val="2"/>
            <charset val="238"/>
          </rPr>
          <t>SZV_B:FeladatSorszam</t>
        </r>
      </text>
    </comment>
    <comment ref="AY164" authorId="0" shapeId="0">
      <text>
        <r>
          <rPr>
            <sz val="11"/>
            <rFont val="Calibri"/>
            <family val="2"/>
            <charset val="238"/>
          </rPr>
          <t>SZV_B:ISA</t>
        </r>
      </text>
    </comment>
    <comment ref="B165" authorId="0" shapeId="0">
      <text>
        <r>
          <rPr>
            <sz val="11"/>
            <rFont val="Calibri"/>
            <family val="2"/>
            <charset val="238"/>
          </rPr>
          <t>SZV_B:FontossagiSorrent</t>
        </r>
      </text>
    </comment>
    <comment ref="C165" authorId="0" shapeId="0">
      <text>
        <r>
          <rPr>
            <sz val="11"/>
            <rFont val="Calibri"/>
            <family val="2"/>
            <charset val="238"/>
          </rPr>
          <t>SZV_B:FeladatKategoria</t>
        </r>
      </text>
    </comment>
    <comment ref="D165" authorId="0" shapeId="0">
      <text>
        <r>
          <rPr>
            <sz val="11"/>
            <rFont val="Calibri"/>
            <family val="2"/>
            <charset val="238"/>
          </rPr>
          <t>SZV_B:FeladatMegnevezes</t>
        </r>
      </text>
    </comment>
    <comment ref="E165" authorId="0" shapeId="0">
      <text>
        <r>
          <rPr>
            <sz val="11"/>
            <rFont val="Calibri"/>
            <family val="2"/>
            <charset val="238"/>
          </rPr>
          <t>SZV_B:ElviEngedelySzam</t>
        </r>
      </text>
    </comment>
    <comment ref="F165" authorId="0" shapeId="0">
      <text>
        <r>
          <rPr>
            <sz val="11"/>
            <rFont val="Calibri"/>
            <family val="2"/>
            <charset val="238"/>
          </rPr>
          <t>SZV_B:VKR_Kod</t>
        </r>
      </text>
    </comment>
    <comment ref="G165" authorId="0" shapeId="0">
      <text>
        <r>
          <rPr>
            <sz val="11"/>
            <rFont val="Calibri"/>
            <family val="2"/>
            <charset val="238"/>
          </rPr>
          <t>SZV_B:VKR_Nev</t>
        </r>
      </text>
    </comment>
    <comment ref="H165" authorId="0" shapeId="0">
      <text>
        <r>
          <rPr>
            <sz val="11"/>
            <rFont val="Calibri"/>
            <family val="2"/>
            <charset val="238"/>
          </rPr>
          <t>SZV_B:FeladatAzonosito</t>
        </r>
      </text>
    </comment>
    <comment ref="I165" authorId="0" shapeId="0">
      <text>
        <r>
          <rPr>
            <sz val="11"/>
            <rFont val="Calibri"/>
            <family val="2"/>
            <charset val="238"/>
          </rPr>
          <t>SZV_B:EllatasiTerulet</t>
        </r>
      </text>
    </comment>
    <comment ref="J165" authorId="0" shapeId="0">
      <text>
        <r>
          <rPr>
            <sz val="11"/>
            <rFont val="Calibri"/>
            <family val="2"/>
            <charset val="238"/>
          </rPr>
          <t>SZV_B:EllatasertFelelos</t>
        </r>
      </text>
    </comment>
    <comment ref="K165" authorId="0" shapeId="0">
      <text>
        <r>
          <rPr>
            <sz val="11"/>
            <rFont val="Calibri"/>
            <family val="2"/>
            <charset val="238"/>
          </rPr>
          <t>SZV_B:TervezettNettoKoltseg</t>
        </r>
      </text>
    </comment>
    <comment ref="L165" authorId="0" shapeId="0">
      <text>
        <r>
          <rPr>
            <sz val="11"/>
            <rFont val="Calibri"/>
            <family val="2"/>
            <charset val="238"/>
          </rPr>
          <t>SZV_B:IdotartamKezdes</t>
        </r>
      </text>
    </comment>
    <comment ref="M165" authorId="0" shapeId="0">
      <text>
        <r>
          <rPr>
            <sz val="11"/>
            <rFont val="Calibri"/>
            <family val="2"/>
            <charset val="238"/>
          </rPr>
          <t>SZV_B:IdotartamBefejezes</t>
        </r>
      </text>
    </comment>
    <comment ref="N165" authorId="0" shapeId="0">
      <text>
        <r>
          <rPr>
            <sz val="11"/>
            <rFont val="Calibri"/>
            <family val="2"/>
            <charset val="238"/>
          </rPr>
          <t>SZV_B:NettoKoltsegUtem1</t>
        </r>
      </text>
    </comment>
    <comment ref="O165" authorId="0" shapeId="0">
      <text>
        <r>
          <rPr>
            <sz val="11"/>
            <rFont val="Calibri"/>
            <family val="2"/>
            <charset val="238"/>
          </rPr>
          <t>SZV_B:NettoKoltsegUtem2</t>
        </r>
      </text>
    </comment>
    <comment ref="P165" authorId="0" shapeId="0">
      <text>
        <r>
          <rPr>
            <sz val="11"/>
            <rFont val="Calibri"/>
            <family val="2"/>
            <charset val="238"/>
          </rPr>
          <t>SZV_B:EM_Melleklet2_KTG</t>
        </r>
      </text>
    </comment>
    <comment ref="R165" authorId="0" shapeId="0">
      <text>
        <r>
          <rPr>
            <sz val="11"/>
            <rFont val="Calibri"/>
            <family val="2"/>
            <charset val="238"/>
          </rPr>
          <t>SZV_B:HDUtem1</t>
        </r>
      </text>
    </comment>
    <comment ref="S165" authorId="0" shapeId="0">
      <text>
        <r>
          <rPr>
            <sz val="11"/>
            <rFont val="Calibri"/>
            <family val="2"/>
            <charset val="238"/>
          </rPr>
          <t>SZV_B:ECSUtem1</t>
        </r>
      </text>
    </comment>
    <comment ref="T165" authorId="0" shapeId="0">
      <text>
        <r>
          <rPr>
            <sz val="11"/>
            <rFont val="Calibri"/>
            <family val="2"/>
            <charset val="238"/>
          </rPr>
          <t>SZV_B:KFHUtem1</t>
        </r>
      </text>
    </comment>
    <comment ref="U165" authorId="0" shapeId="0">
      <text>
        <r>
          <rPr>
            <sz val="11"/>
            <rFont val="Calibri"/>
            <family val="2"/>
            <charset val="238"/>
          </rPr>
          <t>SZV_B:Egyeb_SajatUtem1</t>
        </r>
      </text>
    </comment>
    <comment ref="V165" authorId="0" shapeId="0">
      <text>
        <r>
          <rPr>
            <sz val="11"/>
            <rFont val="Calibri"/>
            <family val="2"/>
            <charset val="238"/>
          </rPr>
          <t>SZV_B:DijUtem1</t>
        </r>
      </text>
    </comment>
    <comment ref="W165" authorId="0" shapeId="0">
      <text>
        <r>
          <rPr>
            <sz val="11"/>
            <rFont val="Calibri"/>
            <family val="2"/>
            <charset val="238"/>
          </rPr>
          <t>SZV_B:EM_Melleklet1_Utem1</t>
        </r>
      </text>
    </comment>
    <comment ref="X165" authorId="0" shapeId="0">
      <text>
        <r>
          <rPr>
            <sz val="11"/>
            <rFont val="Calibri"/>
            <family val="2"/>
            <charset val="238"/>
          </rPr>
          <t>SZV_B:EgyebAllamiUtem1</t>
        </r>
      </text>
    </comment>
    <comment ref="Y165" authorId="0" shapeId="0">
      <text>
        <r>
          <rPr>
            <sz val="11"/>
            <rFont val="Calibri"/>
            <family val="2"/>
            <charset val="238"/>
          </rPr>
          <t>SZV_B:OnkormanyzatiUtem1</t>
        </r>
      </text>
    </comment>
    <comment ref="Z165" authorId="0" shapeId="0">
      <text>
        <r>
          <rPr>
            <sz val="11"/>
            <rFont val="Calibri"/>
            <family val="2"/>
            <charset val="238"/>
          </rPr>
          <t>SZV_B:EUUtem1</t>
        </r>
      </text>
    </comment>
    <comment ref="AA165" authorId="0" shapeId="0">
      <text>
        <r>
          <rPr>
            <sz val="11"/>
            <rFont val="Calibri"/>
            <family val="2"/>
            <charset val="238"/>
          </rPr>
          <t>SZV_B:EgyebUtem1</t>
        </r>
      </text>
    </comment>
    <comment ref="AB165" authorId="0" shapeId="0">
      <text>
        <r>
          <rPr>
            <sz val="11"/>
            <rFont val="Calibri"/>
            <family val="2"/>
            <charset val="238"/>
          </rPr>
          <t>SZV_B:HitelKotvenyUtem1</t>
        </r>
      </text>
    </comment>
    <comment ref="AC165" authorId="0" shapeId="0">
      <text>
        <r>
          <rPr>
            <sz val="11"/>
            <rFont val="Calibri"/>
            <family val="2"/>
            <charset val="238"/>
          </rPr>
          <t>SZV_B:OsszesenUtem1</t>
        </r>
      </text>
    </comment>
    <comment ref="AF165" authorId="0" shapeId="0">
      <text>
        <r>
          <rPr>
            <sz val="11"/>
            <rFont val="Calibri"/>
            <family val="2"/>
            <charset val="238"/>
          </rPr>
          <t>SZV_B:HDUtem2</t>
        </r>
      </text>
    </comment>
    <comment ref="AG165" authorId="0" shapeId="0">
      <text>
        <r>
          <rPr>
            <sz val="11"/>
            <rFont val="Calibri"/>
            <family val="2"/>
            <charset val="238"/>
          </rPr>
          <t>SZV_B:ECSUtem2</t>
        </r>
      </text>
    </comment>
    <comment ref="AH165" authorId="0" shapeId="0">
      <text>
        <r>
          <rPr>
            <sz val="11"/>
            <rFont val="Calibri"/>
            <family val="2"/>
            <charset val="238"/>
          </rPr>
          <t>SZV_B:KFHUtem2</t>
        </r>
      </text>
    </comment>
    <comment ref="AI165" authorId="0" shapeId="0">
      <text>
        <r>
          <rPr>
            <sz val="11"/>
            <rFont val="Calibri"/>
            <family val="2"/>
            <charset val="238"/>
          </rPr>
          <t>SZV_B:Egyeb_SajatUtem2</t>
        </r>
      </text>
    </comment>
    <comment ref="AJ165" authorId="0" shapeId="0">
      <text>
        <r>
          <rPr>
            <sz val="11"/>
            <rFont val="Calibri"/>
            <family val="2"/>
            <charset val="238"/>
          </rPr>
          <t>SZV_B:DijUtem2</t>
        </r>
      </text>
    </comment>
    <comment ref="AK165" authorId="0" shapeId="0">
      <text>
        <r>
          <rPr>
            <sz val="11"/>
            <rFont val="Calibri"/>
            <family val="2"/>
            <charset val="238"/>
          </rPr>
          <t>SZV_B:EM_Melleklet1_Utem2</t>
        </r>
      </text>
    </comment>
    <comment ref="AL165" authorId="0" shapeId="0">
      <text>
        <r>
          <rPr>
            <sz val="11"/>
            <rFont val="Calibri"/>
            <family val="2"/>
            <charset val="238"/>
          </rPr>
          <t>SZV_B:EgyebAllamiUtem2</t>
        </r>
      </text>
    </comment>
    <comment ref="AM165" authorId="0" shapeId="0">
      <text>
        <r>
          <rPr>
            <sz val="11"/>
            <rFont val="Calibri"/>
            <family val="2"/>
            <charset val="238"/>
          </rPr>
          <t>SZV_B:OnkormanyzatiUtem2</t>
        </r>
      </text>
    </comment>
    <comment ref="AN165" authorId="0" shapeId="0">
      <text>
        <r>
          <rPr>
            <sz val="11"/>
            <rFont val="Calibri"/>
            <family val="2"/>
            <charset val="238"/>
          </rPr>
          <t>SZV_B:EUUtem2</t>
        </r>
      </text>
    </comment>
    <comment ref="AO165" authorId="0" shapeId="0">
      <text>
        <r>
          <rPr>
            <sz val="11"/>
            <rFont val="Calibri"/>
            <family val="2"/>
            <charset val="238"/>
          </rPr>
          <t>SZV_B:EgyebUtem2</t>
        </r>
      </text>
    </comment>
    <comment ref="AP165" authorId="0" shapeId="0">
      <text>
        <r>
          <rPr>
            <sz val="11"/>
            <rFont val="Calibri"/>
            <family val="2"/>
            <charset val="238"/>
          </rPr>
          <t>SZV_B:HitelKotvenyUtem2</t>
        </r>
      </text>
    </comment>
    <comment ref="AQ165" authorId="0" shapeId="0">
      <text>
        <r>
          <rPr>
            <sz val="11"/>
            <rFont val="Calibri"/>
            <family val="2"/>
            <charset val="238"/>
          </rPr>
          <t>SZV_B:OsszesenUtem2</t>
        </r>
      </text>
    </comment>
    <comment ref="AR165" authorId="0" shapeId="0">
      <text>
        <r>
          <rPr>
            <sz val="11"/>
            <rFont val="Calibri"/>
            <family val="2"/>
            <charset val="238"/>
          </rPr>
          <t>SZV_B:ForrashianyUtem2</t>
        </r>
      </text>
    </comment>
    <comment ref="AU165" authorId="0" shapeId="0">
      <text>
        <r>
          <rPr>
            <sz val="11"/>
            <rFont val="Calibri"/>
            <family val="2"/>
            <charset val="238"/>
          </rPr>
          <t>SZV_B:Indokolas</t>
        </r>
      </text>
    </comment>
    <comment ref="AV165" authorId="0" shapeId="0">
      <text>
        <r>
          <rPr>
            <sz val="11"/>
            <rFont val="Calibri"/>
            <family val="2"/>
            <charset val="238"/>
          </rPr>
          <t>SZV_B:Megjegyzes</t>
        </r>
      </text>
    </comment>
    <comment ref="AW165" authorId="0" shapeId="0">
      <text>
        <r>
          <rPr>
            <sz val="11"/>
            <rFont val="Calibri"/>
            <family val="2"/>
            <charset val="238"/>
          </rPr>
          <t>SZV_B:FeladatSorszam</t>
        </r>
      </text>
    </comment>
    <comment ref="AY165" authorId="0" shapeId="0">
      <text>
        <r>
          <rPr>
            <sz val="11"/>
            <rFont val="Calibri"/>
            <family val="2"/>
            <charset val="238"/>
          </rPr>
          <t>SZV_B:ISA</t>
        </r>
      </text>
    </comment>
    <comment ref="B166" authorId="0" shapeId="0">
      <text>
        <r>
          <rPr>
            <sz val="11"/>
            <rFont val="Calibri"/>
            <family val="2"/>
            <charset val="238"/>
          </rPr>
          <t>SZV_B:FontossagiSorrent</t>
        </r>
      </text>
    </comment>
    <comment ref="C166" authorId="0" shapeId="0">
      <text>
        <r>
          <rPr>
            <sz val="11"/>
            <rFont val="Calibri"/>
            <family val="2"/>
            <charset val="238"/>
          </rPr>
          <t>SZV_B:FeladatKategoria</t>
        </r>
      </text>
    </comment>
    <comment ref="D166" authorId="0" shapeId="0">
      <text>
        <r>
          <rPr>
            <sz val="11"/>
            <rFont val="Calibri"/>
            <family val="2"/>
            <charset val="238"/>
          </rPr>
          <t>SZV_B:FeladatMegnevezes</t>
        </r>
      </text>
    </comment>
    <comment ref="E166" authorId="0" shapeId="0">
      <text>
        <r>
          <rPr>
            <sz val="11"/>
            <rFont val="Calibri"/>
            <family val="2"/>
            <charset val="238"/>
          </rPr>
          <t>SZV_B:ElviEngedelySzam</t>
        </r>
      </text>
    </comment>
    <comment ref="F166" authorId="0" shapeId="0">
      <text>
        <r>
          <rPr>
            <sz val="11"/>
            <rFont val="Calibri"/>
            <family val="2"/>
            <charset val="238"/>
          </rPr>
          <t>SZV_B:VKR_Kod</t>
        </r>
      </text>
    </comment>
    <comment ref="G166" authorId="0" shapeId="0">
      <text>
        <r>
          <rPr>
            <sz val="11"/>
            <rFont val="Calibri"/>
            <family val="2"/>
            <charset val="238"/>
          </rPr>
          <t>SZV_B:VKR_Nev</t>
        </r>
      </text>
    </comment>
    <comment ref="H166" authorId="0" shapeId="0">
      <text>
        <r>
          <rPr>
            <sz val="11"/>
            <rFont val="Calibri"/>
            <family val="2"/>
            <charset val="238"/>
          </rPr>
          <t>SZV_B:FeladatAzonosito</t>
        </r>
      </text>
    </comment>
    <comment ref="I166" authorId="0" shapeId="0">
      <text>
        <r>
          <rPr>
            <sz val="11"/>
            <rFont val="Calibri"/>
            <family val="2"/>
            <charset val="238"/>
          </rPr>
          <t>SZV_B:EllatasiTerulet</t>
        </r>
      </text>
    </comment>
    <comment ref="J166" authorId="0" shapeId="0">
      <text>
        <r>
          <rPr>
            <sz val="11"/>
            <rFont val="Calibri"/>
            <family val="2"/>
            <charset val="238"/>
          </rPr>
          <t>SZV_B:EllatasertFelelos</t>
        </r>
      </text>
    </comment>
    <comment ref="K166" authorId="0" shapeId="0">
      <text>
        <r>
          <rPr>
            <sz val="11"/>
            <rFont val="Calibri"/>
            <family val="2"/>
            <charset val="238"/>
          </rPr>
          <t>SZV_B:TervezettNettoKoltseg</t>
        </r>
      </text>
    </comment>
    <comment ref="L166" authorId="0" shapeId="0">
      <text>
        <r>
          <rPr>
            <sz val="11"/>
            <rFont val="Calibri"/>
            <family val="2"/>
            <charset val="238"/>
          </rPr>
          <t>SZV_B:IdotartamKezdes</t>
        </r>
      </text>
    </comment>
    <comment ref="M166" authorId="0" shapeId="0">
      <text>
        <r>
          <rPr>
            <sz val="11"/>
            <rFont val="Calibri"/>
            <family val="2"/>
            <charset val="238"/>
          </rPr>
          <t>SZV_B:IdotartamBefejezes</t>
        </r>
      </text>
    </comment>
    <comment ref="N166" authorId="0" shapeId="0">
      <text>
        <r>
          <rPr>
            <sz val="11"/>
            <rFont val="Calibri"/>
            <family val="2"/>
            <charset val="238"/>
          </rPr>
          <t>SZV_B:NettoKoltsegUtem1</t>
        </r>
      </text>
    </comment>
    <comment ref="O166" authorId="0" shapeId="0">
      <text>
        <r>
          <rPr>
            <sz val="11"/>
            <rFont val="Calibri"/>
            <family val="2"/>
            <charset val="238"/>
          </rPr>
          <t>SZV_B:NettoKoltsegUtem2</t>
        </r>
      </text>
    </comment>
    <comment ref="P166" authorId="0" shapeId="0">
      <text>
        <r>
          <rPr>
            <sz val="11"/>
            <rFont val="Calibri"/>
            <family val="2"/>
            <charset val="238"/>
          </rPr>
          <t>SZV_B:EM_Melleklet2_KTG</t>
        </r>
      </text>
    </comment>
    <comment ref="R166" authorId="0" shapeId="0">
      <text>
        <r>
          <rPr>
            <sz val="11"/>
            <rFont val="Calibri"/>
            <family val="2"/>
            <charset val="238"/>
          </rPr>
          <t>SZV_B:HDUtem1</t>
        </r>
      </text>
    </comment>
    <comment ref="S166" authorId="0" shapeId="0">
      <text>
        <r>
          <rPr>
            <sz val="11"/>
            <rFont val="Calibri"/>
            <family val="2"/>
            <charset val="238"/>
          </rPr>
          <t>SZV_B:ECSUtem1</t>
        </r>
      </text>
    </comment>
    <comment ref="T166" authorId="0" shapeId="0">
      <text>
        <r>
          <rPr>
            <sz val="11"/>
            <rFont val="Calibri"/>
            <family val="2"/>
            <charset val="238"/>
          </rPr>
          <t>SZV_B:KFHUtem1</t>
        </r>
      </text>
    </comment>
    <comment ref="U166" authorId="0" shapeId="0">
      <text>
        <r>
          <rPr>
            <sz val="11"/>
            <rFont val="Calibri"/>
            <family val="2"/>
            <charset val="238"/>
          </rPr>
          <t>SZV_B:Egyeb_SajatUtem1</t>
        </r>
      </text>
    </comment>
    <comment ref="V166" authorId="0" shapeId="0">
      <text>
        <r>
          <rPr>
            <sz val="11"/>
            <rFont val="Calibri"/>
            <family val="2"/>
            <charset val="238"/>
          </rPr>
          <t>SZV_B:DijUtem1</t>
        </r>
      </text>
    </comment>
    <comment ref="W166" authorId="0" shapeId="0">
      <text>
        <r>
          <rPr>
            <sz val="11"/>
            <rFont val="Calibri"/>
            <family val="2"/>
            <charset val="238"/>
          </rPr>
          <t>SZV_B:EM_Melleklet1_Utem1</t>
        </r>
      </text>
    </comment>
    <comment ref="X166" authorId="0" shapeId="0">
      <text>
        <r>
          <rPr>
            <sz val="11"/>
            <rFont val="Calibri"/>
            <family val="2"/>
            <charset val="238"/>
          </rPr>
          <t>SZV_B:EgyebAllamiUtem1</t>
        </r>
      </text>
    </comment>
    <comment ref="Y166" authorId="0" shapeId="0">
      <text>
        <r>
          <rPr>
            <sz val="11"/>
            <rFont val="Calibri"/>
            <family val="2"/>
            <charset val="238"/>
          </rPr>
          <t>SZV_B:OnkormanyzatiUtem1</t>
        </r>
      </text>
    </comment>
    <comment ref="Z166" authorId="0" shapeId="0">
      <text>
        <r>
          <rPr>
            <sz val="11"/>
            <rFont val="Calibri"/>
            <family val="2"/>
            <charset val="238"/>
          </rPr>
          <t>SZV_B:EUUtem1</t>
        </r>
      </text>
    </comment>
    <comment ref="AA166" authorId="0" shapeId="0">
      <text>
        <r>
          <rPr>
            <sz val="11"/>
            <rFont val="Calibri"/>
            <family val="2"/>
            <charset val="238"/>
          </rPr>
          <t>SZV_B:EgyebUtem1</t>
        </r>
      </text>
    </comment>
    <comment ref="AB166" authorId="0" shapeId="0">
      <text>
        <r>
          <rPr>
            <sz val="11"/>
            <rFont val="Calibri"/>
            <family val="2"/>
            <charset val="238"/>
          </rPr>
          <t>SZV_B:HitelKotvenyUtem1</t>
        </r>
      </text>
    </comment>
    <comment ref="AC166" authorId="0" shapeId="0">
      <text>
        <r>
          <rPr>
            <sz val="11"/>
            <rFont val="Calibri"/>
            <family val="2"/>
            <charset val="238"/>
          </rPr>
          <t>SZV_B:OsszesenUtem1</t>
        </r>
      </text>
    </comment>
    <comment ref="AF166" authorId="0" shapeId="0">
      <text>
        <r>
          <rPr>
            <sz val="11"/>
            <rFont val="Calibri"/>
            <family val="2"/>
            <charset val="238"/>
          </rPr>
          <t>SZV_B:HDUtem2</t>
        </r>
      </text>
    </comment>
    <comment ref="AG166" authorId="0" shapeId="0">
      <text>
        <r>
          <rPr>
            <sz val="11"/>
            <rFont val="Calibri"/>
            <family val="2"/>
            <charset val="238"/>
          </rPr>
          <t>SZV_B:ECSUtem2</t>
        </r>
      </text>
    </comment>
    <comment ref="AH166" authorId="0" shapeId="0">
      <text>
        <r>
          <rPr>
            <sz val="11"/>
            <rFont val="Calibri"/>
            <family val="2"/>
            <charset val="238"/>
          </rPr>
          <t>SZV_B:KFHUtem2</t>
        </r>
      </text>
    </comment>
    <comment ref="AI166" authorId="0" shapeId="0">
      <text>
        <r>
          <rPr>
            <sz val="11"/>
            <rFont val="Calibri"/>
            <family val="2"/>
            <charset val="238"/>
          </rPr>
          <t>SZV_B:Egyeb_SajatUtem2</t>
        </r>
      </text>
    </comment>
    <comment ref="AJ166" authorId="0" shapeId="0">
      <text>
        <r>
          <rPr>
            <sz val="11"/>
            <rFont val="Calibri"/>
            <family val="2"/>
            <charset val="238"/>
          </rPr>
          <t>SZV_B:DijUtem2</t>
        </r>
      </text>
    </comment>
    <comment ref="AK166" authorId="0" shapeId="0">
      <text>
        <r>
          <rPr>
            <sz val="11"/>
            <rFont val="Calibri"/>
            <family val="2"/>
            <charset val="238"/>
          </rPr>
          <t>SZV_B:EM_Melleklet1_Utem2</t>
        </r>
      </text>
    </comment>
    <comment ref="AL166" authorId="0" shapeId="0">
      <text>
        <r>
          <rPr>
            <sz val="11"/>
            <rFont val="Calibri"/>
            <family val="2"/>
            <charset val="238"/>
          </rPr>
          <t>SZV_B:EgyebAllamiUtem2</t>
        </r>
      </text>
    </comment>
    <comment ref="AM166" authorId="0" shapeId="0">
      <text>
        <r>
          <rPr>
            <sz val="11"/>
            <rFont val="Calibri"/>
            <family val="2"/>
            <charset val="238"/>
          </rPr>
          <t>SZV_B:OnkormanyzatiUtem2</t>
        </r>
      </text>
    </comment>
    <comment ref="AN166" authorId="0" shapeId="0">
      <text>
        <r>
          <rPr>
            <sz val="11"/>
            <rFont val="Calibri"/>
            <family val="2"/>
            <charset val="238"/>
          </rPr>
          <t>SZV_B:EUUtem2</t>
        </r>
      </text>
    </comment>
    <comment ref="AO166" authorId="0" shapeId="0">
      <text>
        <r>
          <rPr>
            <sz val="11"/>
            <rFont val="Calibri"/>
            <family val="2"/>
            <charset val="238"/>
          </rPr>
          <t>SZV_B:EgyebUtem2</t>
        </r>
      </text>
    </comment>
    <comment ref="AP166" authorId="0" shapeId="0">
      <text>
        <r>
          <rPr>
            <sz val="11"/>
            <rFont val="Calibri"/>
            <family val="2"/>
            <charset val="238"/>
          </rPr>
          <t>SZV_B:HitelKotvenyUtem2</t>
        </r>
      </text>
    </comment>
    <comment ref="AQ166" authorId="0" shapeId="0">
      <text>
        <r>
          <rPr>
            <sz val="11"/>
            <rFont val="Calibri"/>
            <family val="2"/>
            <charset val="238"/>
          </rPr>
          <t>SZV_B:OsszesenUtem2</t>
        </r>
      </text>
    </comment>
    <comment ref="AR166" authorId="0" shapeId="0">
      <text>
        <r>
          <rPr>
            <sz val="11"/>
            <rFont val="Calibri"/>
            <family val="2"/>
            <charset val="238"/>
          </rPr>
          <t>SZV_B:ForrashianyUtem2</t>
        </r>
      </text>
    </comment>
    <comment ref="AU166" authorId="0" shapeId="0">
      <text>
        <r>
          <rPr>
            <sz val="11"/>
            <rFont val="Calibri"/>
            <family val="2"/>
            <charset val="238"/>
          </rPr>
          <t>SZV_B:Indokolas</t>
        </r>
      </text>
    </comment>
    <comment ref="AV166" authorId="0" shapeId="0">
      <text>
        <r>
          <rPr>
            <sz val="11"/>
            <rFont val="Calibri"/>
            <family val="2"/>
            <charset val="238"/>
          </rPr>
          <t>SZV_B:Megjegyzes</t>
        </r>
      </text>
    </comment>
    <comment ref="AW166" authorId="0" shapeId="0">
      <text>
        <r>
          <rPr>
            <sz val="11"/>
            <rFont val="Calibri"/>
            <family val="2"/>
            <charset val="238"/>
          </rPr>
          <t>SZV_B:FeladatSorszam</t>
        </r>
      </text>
    </comment>
    <comment ref="AY166" authorId="0" shapeId="0">
      <text>
        <r>
          <rPr>
            <sz val="11"/>
            <rFont val="Calibri"/>
            <family val="2"/>
            <charset val="238"/>
          </rPr>
          <t>SZV_B:ISA</t>
        </r>
      </text>
    </comment>
    <comment ref="B167" authorId="0" shapeId="0">
      <text>
        <r>
          <rPr>
            <sz val="11"/>
            <rFont val="Calibri"/>
            <family val="2"/>
            <charset val="238"/>
          </rPr>
          <t>SZV_B:FontossagiSorrent</t>
        </r>
      </text>
    </comment>
    <comment ref="C167" authorId="0" shapeId="0">
      <text>
        <r>
          <rPr>
            <sz val="11"/>
            <rFont val="Calibri"/>
            <family val="2"/>
            <charset val="238"/>
          </rPr>
          <t>SZV_B:FeladatKategoria</t>
        </r>
      </text>
    </comment>
    <comment ref="D167" authorId="0" shapeId="0">
      <text>
        <r>
          <rPr>
            <sz val="11"/>
            <rFont val="Calibri"/>
            <family val="2"/>
            <charset val="238"/>
          </rPr>
          <t>SZV_B:FeladatMegnevezes</t>
        </r>
      </text>
    </comment>
    <comment ref="E167" authorId="0" shapeId="0">
      <text>
        <r>
          <rPr>
            <sz val="11"/>
            <rFont val="Calibri"/>
            <family val="2"/>
            <charset val="238"/>
          </rPr>
          <t>SZV_B:ElviEngedelySzam</t>
        </r>
      </text>
    </comment>
    <comment ref="F167" authorId="0" shapeId="0">
      <text>
        <r>
          <rPr>
            <sz val="11"/>
            <rFont val="Calibri"/>
            <family val="2"/>
            <charset val="238"/>
          </rPr>
          <t>SZV_B:VKR_Kod</t>
        </r>
      </text>
    </comment>
    <comment ref="G167" authorId="0" shapeId="0">
      <text>
        <r>
          <rPr>
            <sz val="11"/>
            <rFont val="Calibri"/>
            <family val="2"/>
            <charset val="238"/>
          </rPr>
          <t>SZV_B:VKR_Nev</t>
        </r>
      </text>
    </comment>
    <comment ref="H167" authorId="0" shapeId="0">
      <text>
        <r>
          <rPr>
            <sz val="11"/>
            <rFont val="Calibri"/>
            <family val="2"/>
            <charset val="238"/>
          </rPr>
          <t>SZV_B:FeladatAzonosito</t>
        </r>
      </text>
    </comment>
    <comment ref="I167" authorId="0" shapeId="0">
      <text>
        <r>
          <rPr>
            <sz val="11"/>
            <rFont val="Calibri"/>
            <family val="2"/>
            <charset val="238"/>
          </rPr>
          <t>SZV_B:EllatasiTerulet</t>
        </r>
      </text>
    </comment>
    <comment ref="J167" authorId="0" shapeId="0">
      <text>
        <r>
          <rPr>
            <sz val="11"/>
            <rFont val="Calibri"/>
            <family val="2"/>
            <charset val="238"/>
          </rPr>
          <t>SZV_B:EllatasertFelelos</t>
        </r>
      </text>
    </comment>
    <comment ref="K167" authorId="0" shapeId="0">
      <text>
        <r>
          <rPr>
            <sz val="11"/>
            <rFont val="Calibri"/>
            <family val="2"/>
            <charset val="238"/>
          </rPr>
          <t>SZV_B:TervezettNettoKoltseg</t>
        </r>
      </text>
    </comment>
    <comment ref="L167" authorId="0" shapeId="0">
      <text>
        <r>
          <rPr>
            <sz val="11"/>
            <rFont val="Calibri"/>
            <family val="2"/>
            <charset val="238"/>
          </rPr>
          <t>SZV_B:IdotartamKezdes</t>
        </r>
      </text>
    </comment>
    <comment ref="M167" authorId="0" shapeId="0">
      <text>
        <r>
          <rPr>
            <sz val="11"/>
            <rFont val="Calibri"/>
            <family val="2"/>
            <charset val="238"/>
          </rPr>
          <t>SZV_B:IdotartamBefejezes</t>
        </r>
      </text>
    </comment>
    <comment ref="N167" authorId="0" shapeId="0">
      <text>
        <r>
          <rPr>
            <sz val="11"/>
            <rFont val="Calibri"/>
            <family val="2"/>
            <charset val="238"/>
          </rPr>
          <t>SZV_B:NettoKoltsegUtem1</t>
        </r>
      </text>
    </comment>
    <comment ref="O167" authorId="0" shapeId="0">
      <text>
        <r>
          <rPr>
            <sz val="11"/>
            <rFont val="Calibri"/>
            <family val="2"/>
            <charset val="238"/>
          </rPr>
          <t>SZV_B:NettoKoltsegUtem2</t>
        </r>
      </text>
    </comment>
    <comment ref="P167" authorId="0" shapeId="0">
      <text>
        <r>
          <rPr>
            <sz val="11"/>
            <rFont val="Calibri"/>
            <family val="2"/>
            <charset val="238"/>
          </rPr>
          <t>SZV_B:EM_Melleklet2_KTG</t>
        </r>
      </text>
    </comment>
    <comment ref="R167" authorId="0" shapeId="0">
      <text>
        <r>
          <rPr>
            <sz val="11"/>
            <rFont val="Calibri"/>
            <family val="2"/>
            <charset val="238"/>
          </rPr>
          <t>SZV_B:HDUtem1</t>
        </r>
      </text>
    </comment>
    <comment ref="S167" authorId="0" shapeId="0">
      <text>
        <r>
          <rPr>
            <sz val="11"/>
            <rFont val="Calibri"/>
            <family val="2"/>
            <charset val="238"/>
          </rPr>
          <t>SZV_B:ECSUtem1</t>
        </r>
      </text>
    </comment>
    <comment ref="T167" authorId="0" shapeId="0">
      <text>
        <r>
          <rPr>
            <sz val="11"/>
            <rFont val="Calibri"/>
            <family val="2"/>
            <charset val="238"/>
          </rPr>
          <t>SZV_B:KFHUtem1</t>
        </r>
      </text>
    </comment>
    <comment ref="U167" authorId="0" shapeId="0">
      <text>
        <r>
          <rPr>
            <sz val="11"/>
            <rFont val="Calibri"/>
            <family val="2"/>
            <charset val="238"/>
          </rPr>
          <t>SZV_B:Egyeb_SajatUtem1</t>
        </r>
      </text>
    </comment>
    <comment ref="V167" authorId="0" shapeId="0">
      <text>
        <r>
          <rPr>
            <sz val="11"/>
            <rFont val="Calibri"/>
            <family val="2"/>
            <charset val="238"/>
          </rPr>
          <t>SZV_B:DijUtem1</t>
        </r>
      </text>
    </comment>
    <comment ref="W167" authorId="0" shapeId="0">
      <text>
        <r>
          <rPr>
            <sz val="11"/>
            <rFont val="Calibri"/>
            <family val="2"/>
            <charset val="238"/>
          </rPr>
          <t>SZV_B:EM_Melleklet1_Utem1</t>
        </r>
      </text>
    </comment>
    <comment ref="X167" authorId="0" shapeId="0">
      <text>
        <r>
          <rPr>
            <sz val="11"/>
            <rFont val="Calibri"/>
            <family val="2"/>
            <charset val="238"/>
          </rPr>
          <t>SZV_B:EgyebAllamiUtem1</t>
        </r>
      </text>
    </comment>
    <comment ref="Y167" authorId="0" shapeId="0">
      <text>
        <r>
          <rPr>
            <sz val="11"/>
            <rFont val="Calibri"/>
            <family val="2"/>
            <charset val="238"/>
          </rPr>
          <t>SZV_B:OnkormanyzatiUtem1</t>
        </r>
      </text>
    </comment>
    <comment ref="Z167" authorId="0" shapeId="0">
      <text>
        <r>
          <rPr>
            <sz val="11"/>
            <rFont val="Calibri"/>
            <family val="2"/>
            <charset val="238"/>
          </rPr>
          <t>SZV_B:EUUtem1</t>
        </r>
      </text>
    </comment>
    <comment ref="AA167" authorId="0" shapeId="0">
      <text>
        <r>
          <rPr>
            <sz val="11"/>
            <rFont val="Calibri"/>
            <family val="2"/>
            <charset val="238"/>
          </rPr>
          <t>SZV_B:EgyebUtem1</t>
        </r>
      </text>
    </comment>
    <comment ref="AB167" authorId="0" shapeId="0">
      <text>
        <r>
          <rPr>
            <sz val="11"/>
            <rFont val="Calibri"/>
            <family val="2"/>
            <charset val="238"/>
          </rPr>
          <t>SZV_B:HitelKotvenyUtem1</t>
        </r>
      </text>
    </comment>
    <comment ref="AC167" authorId="0" shapeId="0">
      <text>
        <r>
          <rPr>
            <sz val="11"/>
            <rFont val="Calibri"/>
            <family val="2"/>
            <charset val="238"/>
          </rPr>
          <t>SZV_B:OsszesenUtem1</t>
        </r>
      </text>
    </comment>
    <comment ref="AF167" authorId="0" shapeId="0">
      <text>
        <r>
          <rPr>
            <sz val="11"/>
            <rFont val="Calibri"/>
            <family val="2"/>
            <charset val="238"/>
          </rPr>
          <t>SZV_B:HDUtem2</t>
        </r>
      </text>
    </comment>
    <comment ref="AG167" authorId="0" shapeId="0">
      <text>
        <r>
          <rPr>
            <sz val="11"/>
            <rFont val="Calibri"/>
            <family val="2"/>
            <charset val="238"/>
          </rPr>
          <t>SZV_B:ECSUtem2</t>
        </r>
      </text>
    </comment>
    <comment ref="AH167" authorId="0" shapeId="0">
      <text>
        <r>
          <rPr>
            <sz val="11"/>
            <rFont val="Calibri"/>
            <family val="2"/>
            <charset val="238"/>
          </rPr>
          <t>SZV_B:KFHUtem2</t>
        </r>
      </text>
    </comment>
    <comment ref="AI167" authorId="0" shapeId="0">
      <text>
        <r>
          <rPr>
            <sz val="11"/>
            <rFont val="Calibri"/>
            <family val="2"/>
            <charset val="238"/>
          </rPr>
          <t>SZV_B:Egyeb_SajatUtem2</t>
        </r>
      </text>
    </comment>
    <comment ref="AJ167" authorId="0" shapeId="0">
      <text>
        <r>
          <rPr>
            <sz val="11"/>
            <rFont val="Calibri"/>
            <family val="2"/>
            <charset val="238"/>
          </rPr>
          <t>SZV_B:DijUtem2</t>
        </r>
      </text>
    </comment>
    <comment ref="AK167" authorId="0" shapeId="0">
      <text>
        <r>
          <rPr>
            <sz val="11"/>
            <rFont val="Calibri"/>
            <family val="2"/>
            <charset val="238"/>
          </rPr>
          <t>SZV_B:EM_Melleklet1_Utem2</t>
        </r>
      </text>
    </comment>
    <comment ref="AL167" authorId="0" shapeId="0">
      <text>
        <r>
          <rPr>
            <sz val="11"/>
            <rFont val="Calibri"/>
            <family val="2"/>
            <charset val="238"/>
          </rPr>
          <t>SZV_B:EgyebAllamiUtem2</t>
        </r>
      </text>
    </comment>
    <comment ref="AM167" authorId="0" shapeId="0">
      <text>
        <r>
          <rPr>
            <sz val="11"/>
            <rFont val="Calibri"/>
            <family val="2"/>
            <charset val="238"/>
          </rPr>
          <t>SZV_B:OnkormanyzatiUtem2</t>
        </r>
      </text>
    </comment>
    <comment ref="AN167" authorId="0" shapeId="0">
      <text>
        <r>
          <rPr>
            <sz val="11"/>
            <rFont val="Calibri"/>
            <family val="2"/>
            <charset val="238"/>
          </rPr>
          <t>SZV_B:EUUtem2</t>
        </r>
      </text>
    </comment>
    <comment ref="AO167" authorId="0" shapeId="0">
      <text>
        <r>
          <rPr>
            <sz val="11"/>
            <rFont val="Calibri"/>
            <family val="2"/>
            <charset val="238"/>
          </rPr>
          <t>SZV_B:EgyebUtem2</t>
        </r>
      </text>
    </comment>
    <comment ref="AP167" authorId="0" shapeId="0">
      <text>
        <r>
          <rPr>
            <sz val="11"/>
            <rFont val="Calibri"/>
            <family val="2"/>
            <charset val="238"/>
          </rPr>
          <t>SZV_B:HitelKotvenyUtem2</t>
        </r>
      </text>
    </comment>
    <comment ref="AQ167" authorId="0" shapeId="0">
      <text>
        <r>
          <rPr>
            <sz val="11"/>
            <rFont val="Calibri"/>
            <family val="2"/>
            <charset val="238"/>
          </rPr>
          <t>SZV_B:OsszesenUtem2</t>
        </r>
      </text>
    </comment>
    <comment ref="AR167" authorId="0" shapeId="0">
      <text>
        <r>
          <rPr>
            <sz val="11"/>
            <rFont val="Calibri"/>
            <family val="2"/>
            <charset val="238"/>
          </rPr>
          <t>SZV_B:ForrashianyUtem2</t>
        </r>
      </text>
    </comment>
    <comment ref="AU167" authorId="0" shapeId="0">
      <text>
        <r>
          <rPr>
            <sz val="11"/>
            <rFont val="Calibri"/>
            <family val="2"/>
            <charset val="238"/>
          </rPr>
          <t>SZV_B:Indokolas</t>
        </r>
      </text>
    </comment>
    <comment ref="AV167" authorId="0" shapeId="0">
      <text>
        <r>
          <rPr>
            <sz val="11"/>
            <rFont val="Calibri"/>
            <family val="2"/>
            <charset val="238"/>
          </rPr>
          <t>SZV_B:Megjegyzes</t>
        </r>
      </text>
    </comment>
    <comment ref="AW167" authorId="0" shapeId="0">
      <text>
        <r>
          <rPr>
            <sz val="11"/>
            <rFont val="Calibri"/>
            <family val="2"/>
            <charset val="238"/>
          </rPr>
          <t>SZV_B:FeladatSorszam</t>
        </r>
      </text>
    </comment>
    <comment ref="AY167" authorId="0" shapeId="0">
      <text>
        <r>
          <rPr>
            <sz val="11"/>
            <rFont val="Calibri"/>
            <family val="2"/>
            <charset val="238"/>
          </rPr>
          <t>SZV_B:ISA</t>
        </r>
      </text>
    </comment>
    <comment ref="B168" authorId="0" shapeId="0">
      <text>
        <r>
          <rPr>
            <sz val="11"/>
            <rFont val="Calibri"/>
            <family val="2"/>
            <charset val="238"/>
          </rPr>
          <t>SZV_B:FontossagiSorrent</t>
        </r>
      </text>
    </comment>
    <comment ref="C168" authorId="0" shapeId="0">
      <text>
        <r>
          <rPr>
            <sz val="11"/>
            <rFont val="Calibri"/>
            <family val="2"/>
            <charset val="238"/>
          </rPr>
          <t>SZV_B:FeladatKategoria</t>
        </r>
      </text>
    </comment>
    <comment ref="D168" authorId="0" shapeId="0">
      <text>
        <r>
          <rPr>
            <sz val="11"/>
            <rFont val="Calibri"/>
            <family val="2"/>
            <charset val="238"/>
          </rPr>
          <t>SZV_B:FeladatMegnevezes</t>
        </r>
      </text>
    </comment>
    <comment ref="E168" authorId="0" shapeId="0">
      <text>
        <r>
          <rPr>
            <sz val="11"/>
            <rFont val="Calibri"/>
            <family val="2"/>
            <charset val="238"/>
          </rPr>
          <t>SZV_B:ElviEngedelySzam</t>
        </r>
      </text>
    </comment>
    <comment ref="F168" authorId="0" shapeId="0">
      <text>
        <r>
          <rPr>
            <sz val="11"/>
            <rFont val="Calibri"/>
            <family val="2"/>
            <charset val="238"/>
          </rPr>
          <t>SZV_B:VKR_Kod</t>
        </r>
      </text>
    </comment>
    <comment ref="G168" authorId="0" shapeId="0">
      <text>
        <r>
          <rPr>
            <sz val="11"/>
            <rFont val="Calibri"/>
            <family val="2"/>
            <charset val="238"/>
          </rPr>
          <t>SZV_B:VKR_Nev</t>
        </r>
      </text>
    </comment>
    <comment ref="H168" authorId="0" shapeId="0">
      <text>
        <r>
          <rPr>
            <sz val="11"/>
            <rFont val="Calibri"/>
            <family val="2"/>
            <charset val="238"/>
          </rPr>
          <t>SZV_B:FeladatAzonosito</t>
        </r>
      </text>
    </comment>
    <comment ref="I168" authorId="0" shapeId="0">
      <text>
        <r>
          <rPr>
            <sz val="11"/>
            <rFont val="Calibri"/>
            <family val="2"/>
            <charset val="238"/>
          </rPr>
          <t>SZV_B:EllatasiTerulet</t>
        </r>
      </text>
    </comment>
    <comment ref="J168" authorId="0" shapeId="0">
      <text>
        <r>
          <rPr>
            <sz val="11"/>
            <rFont val="Calibri"/>
            <family val="2"/>
            <charset val="238"/>
          </rPr>
          <t>SZV_B:EllatasertFelelos</t>
        </r>
      </text>
    </comment>
    <comment ref="K168" authorId="0" shapeId="0">
      <text>
        <r>
          <rPr>
            <sz val="11"/>
            <rFont val="Calibri"/>
            <family val="2"/>
            <charset val="238"/>
          </rPr>
          <t>SZV_B:TervezettNettoKoltseg</t>
        </r>
      </text>
    </comment>
    <comment ref="L168" authorId="0" shapeId="0">
      <text>
        <r>
          <rPr>
            <sz val="11"/>
            <rFont val="Calibri"/>
            <family val="2"/>
            <charset val="238"/>
          </rPr>
          <t>SZV_B:IdotartamKezdes</t>
        </r>
      </text>
    </comment>
    <comment ref="M168" authorId="0" shapeId="0">
      <text>
        <r>
          <rPr>
            <sz val="11"/>
            <rFont val="Calibri"/>
            <family val="2"/>
            <charset val="238"/>
          </rPr>
          <t>SZV_B:IdotartamBefejezes</t>
        </r>
      </text>
    </comment>
    <comment ref="N168" authorId="0" shapeId="0">
      <text>
        <r>
          <rPr>
            <sz val="11"/>
            <rFont val="Calibri"/>
            <family val="2"/>
            <charset val="238"/>
          </rPr>
          <t>SZV_B:NettoKoltsegUtem1</t>
        </r>
      </text>
    </comment>
    <comment ref="O168" authorId="0" shapeId="0">
      <text>
        <r>
          <rPr>
            <sz val="11"/>
            <rFont val="Calibri"/>
            <family val="2"/>
            <charset val="238"/>
          </rPr>
          <t>SZV_B:NettoKoltsegUtem2</t>
        </r>
      </text>
    </comment>
    <comment ref="P168" authorId="0" shapeId="0">
      <text>
        <r>
          <rPr>
            <sz val="11"/>
            <rFont val="Calibri"/>
            <family val="2"/>
            <charset val="238"/>
          </rPr>
          <t>SZV_B:EM_Melleklet2_KTG</t>
        </r>
      </text>
    </comment>
    <comment ref="R168" authorId="0" shapeId="0">
      <text>
        <r>
          <rPr>
            <sz val="11"/>
            <rFont val="Calibri"/>
            <family val="2"/>
            <charset val="238"/>
          </rPr>
          <t>SZV_B:HDUtem1</t>
        </r>
      </text>
    </comment>
    <comment ref="S168" authorId="0" shapeId="0">
      <text>
        <r>
          <rPr>
            <sz val="11"/>
            <rFont val="Calibri"/>
            <family val="2"/>
            <charset val="238"/>
          </rPr>
          <t>SZV_B:ECSUtem1</t>
        </r>
      </text>
    </comment>
    <comment ref="T168" authorId="0" shapeId="0">
      <text>
        <r>
          <rPr>
            <sz val="11"/>
            <rFont val="Calibri"/>
            <family val="2"/>
            <charset val="238"/>
          </rPr>
          <t>SZV_B:KFHUtem1</t>
        </r>
      </text>
    </comment>
    <comment ref="U168" authorId="0" shapeId="0">
      <text>
        <r>
          <rPr>
            <sz val="11"/>
            <rFont val="Calibri"/>
            <family val="2"/>
            <charset val="238"/>
          </rPr>
          <t>SZV_B:Egyeb_SajatUtem1</t>
        </r>
      </text>
    </comment>
    <comment ref="V168" authorId="0" shapeId="0">
      <text>
        <r>
          <rPr>
            <sz val="11"/>
            <rFont val="Calibri"/>
            <family val="2"/>
            <charset val="238"/>
          </rPr>
          <t>SZV_B:DijUtem1</t>
        </r>
      </text>
    </comment>
    <comment ref="W168" authorId="0" shapeId="0">
      <text>
        <r>
          <rPr>
            <sz val="11"/>
            <rFont val="Calibri"/>
            <family val="2"/>
            <charset val="238"/>
          </rPr>
          <t>SZV_B:EM_Melleklet1_Utem1</t>
        </r>
      </text>
    </comment>
    <comment ref="X168" authorId="0" shapeId="0">
      <text>
        <r>
          <rPr>
            <sz val="11"/>
            <rFont val="Calibri"/>
            <family val="2"/>
            <charset val="238"/>
          </rPr>
          <t>SZV_B:EgyebAllamiUtem1</t>
        </r>
      </text>
    </comment>
    <comment ref="Y168" authorId="0" shapeId="0">
      <text>
        <r>
          <rPr>
            <sz val="11"/>
            <rFont val="Calibri"/>
            <family val="2"/>
            <charset val="238"/>
          </rPr>
          <t>SZV_B:OnkormanyzatiUtem1</t>
        </r>
      </text>
    </comment>
    <comment ref="Z168" authorId="0" shapeId="0">
      <text>
        <r>
          <rPr>
            <sz val="11"/>
            <rFont val="Calibri"/>
            <family val="2"/>
            <charset val="238"/>
          </rPr>
          <t>SZV_B:EUUtem1</t>
        </r>
      </text>
    </comment>
    <comment ref="AA168" authorId="0" shapeId="0">
      <text>
        <r>
          <rPr>
            <sz val="11"/>
            <rFont val="Calibri"/>
            <family val="2"/>
            <charset val="238"/>
          </rPr>
          <t>SZV_B:EgyebUtem1</t>
        </r>
      </text>
    </comment>
    <comment ref="AB168" authorId="0" shapeId="0">
      <text>
        <r>
          <rPr>
            <sz val="11"/>
            <rFont val="Calibri"/>
            <family val="2"/>
            <charset val="238"/>
          </rPr>
          <t>SZV_B:HitelKotvenyUtem1</t>
        </r>
      </text>
    </comment>
    <comment ref="AC168" authorId="0" shapeId="0">
      <text>
        <r>
          <rPr>
            <sz val="11"/>
            <rFont val="Calibri"/>
            <family val="2"/>
            <charset val="238"/>
          </rPr>
          <t>SZV_B:OsszesenUtem1</t>
        </r>
      </text>
    </comment>
    <comment ref="AF168" authorId="0" shapeId="0">
      <text>
        <r>
          <rPr>
            <sz val="11"/>
            <rFont val="Calibri"/>
            <family val="2"/>
            <charset val="238"/>
          </rPr>
          <t>SZV_B:HDUtem2</t>
        </r>
      </text>
    </comment>
    <comment ref="AG168" authorId="0" shapeId="0">
      <text>
        <r>
          <rPr>
            <sz val="11"/>
            <rFont val="Calibri"/>
            <family val="2"/>
            <charset val="238"/>
          </rPr>
          <t>SZV_B:ECSUtem2</t>
        </r>
      </text>
    </comment>
    <comment ref="AH168" authorId="0" shapeId="0">
      <text>
        <r>
          <rPr>
            <sz val="11"/>
            <rFont val="Calibri"/>
            <family val="2"/>
            <charset val="238"/>
          </rPr>
          <t>SZV_B:KFHUtem2</t>
        </r>
      </text>
    </comment>
    <comment ref="AI168" authorId="0" shapeId="0">
      <text>
        <r>
          <rPr>
            <sz val="11"/>
            <rFont val="Calibri"/>
            <family val="2"/>
            <charset val="238"/>
          </rPr>
          <t>SZV_B:Egyeb_SajatUtem2</t>
        </r>
      </text>
    </comment>
    <comment ref="AJ168" authorId="0" shapeId="0">
      <text>
        <r>
          <rPr>
            <sz val="11"/>
            <rFont val="Calibri"/>
            <family val="2"/>
            <charset val="238"/>
          </rPr>
          <t>SZV_B:DijUtem2</t>
        </r>
      </text>
    </comment>
    <comment ref="AK168" authorId="0" shapeId="0">
      <text>
        <r>
          <rPr>
            <sz val="11"/>
            <rFont val="Calibri"/>
            <family val="2"/>
            <charset val="238"/>
          </rPr>
          <t>SZV_B:EM_Melleklet1_Utem2</t>
        </r>
      </text>
    </comment>
    <comment ref="AL168" authorId="0" shapeId="0">
      <text>
        <r>
          <rPr>
            <sz val="11"/>
            <rFont val="Calibri"/>
            <family val="2"/>
            <charset val="238"/>
          </rPr>
          <t>SZV_B:EgyebAllamiUtem2</t>
        </r>
      </text>
    </comment>
    <comment ref="AM168" authorId="0" shapeId="0">
      <text>
        <r>
          <rPr>
            <sz val="11"/>
            <rFont val="Calibri"/>
            <family val="2"/>
            <charset val="238"/>
          </rPr>
          <t>SZV_B:OnkormanyzatiUtem2</t>
        </r>
      </text>
    </comment>
    <comment ref="AN168" authorId="0" shapeId="0">
      <text>
        <r>
          <rPr>
            <sz val="11"/>
            <rFont val="Calibri"/>
            <family val="2"/>
            <charset val="238"/>
          </rPr>
          <t>SZV_B:EUUtem2</t>
        </r>
      </text>
    </comment>
    <comment ref="AO168" authorId="0" shapeId="0">
      <text>
        <r>
          <rPr>
            <sz val="11"/>
            <rFont val="Calibri"/>
            <family val="2"/>
            <charset val="238"/>
          </rPr>
          <t>SZV_B:EgyebUtem2</t>
        </r>
      </text>
    </comment>
    <comment ref="AP168" authorId="0" shapeId="0">
      <text>
        <r>
          <rPr>
            <sz val="11"/>
            <rFont val="Calibri"/>
            <family val="2"/>
            <charset val="238"/>
          </rPr>
          <t>SZV_B:HitelKotvenyUtem2</t>
        </r>
      </text>
    </comment>
    <comment ref="AQ168" authorId="0" shapeId="0">
      <text>
        <r>
          <rPr>
            <sz val="11"/>
            <rFont val="Calibri"/>
            <family val="2"/>
            <charset val="238"/>
          </rPr>
          <t>SZV_B:OsszesenUtem2</t>
        </r>
      </text>
    </comment>
    <comment ref="AR168" authorId="0" shapeId="0">
      <text>
        <r>
          <rPr>
            <sz val="11"/>
            <rFont val="Calibri"/>
            <family val="2"/>
            <charset val="238"/>
          </rPr>
          <t>SZV_B:ForrashianyUtem2</t>
        </r>
      </text>
    </comment>
    <comment ref="AU168" authorId="0" shapeId="0">
      <text>
        <r>
          <rPr>
            <sz val="11"/>
            <rFont val="Calibri"/>
            <family val="2"/>
            <charset val="238"/>
          </rPr>
          <t>SZV_B:Indokolas</t>
        </r>
      </text>
    </comment>
    <comment ref="AV168" authorId="0" shapeId="0">
      <text>
        <r>
          <rPr>
            <sz val="11"/>
            <rFont val="Calibri"/>
            <family val="2"/>
            <charset val="238"/>
          </rPr>
          <t>SZV_B:Megjegyzes</t>
        </r>
      </text>
    </comment>
    <comment ref="AW168" authorId="0" shapeId="0">
      <text>
        <r>
          <rPr>
            <sz val="11"/>
            <rFont val="Calibri"/>
            <family val="2"/>
            <charset val="238"/>
          </rPr>
          <t>SZV_B:FeladatSorszam</t>
        </r>
      </text>
    </comment>
    <comment ref="AY168" authorId="0" shapeId="0">
      <text>
        <r>
          <rPr>
            <sz val="11"/>
            <rFont val="Calibri"/>
            <family val="2"/>
            <charset val="238"/>
          </rPr>
          <t>SZV_B:ISA</t>
        </r>
      </text>
    </comment>
    <comment ref="B169" authorId="0" shapeId="0">
      <text>
        <r>
          <rPr>
            <sz val="11"/>
            <rFont val="Calibri"/>
            <family val="2"/>
            <charset val="238"/>
          </rPr>
          <t>SZV_B:FontossagiSorrent</t>
        </r>
      </text>
    </comment>
    <comment ref="C169" authorId="0" shapeId="0">
      <text>
        <r>
          <rPr>
            <sz val="11"/>
            <rFont val="Calibri"/>
            <family val="2"/>
            <charset val="238"/>
          </rPr>
          <t>SZV_B:FeladatKategoria</t>
        </r>
      </text>
    </comment>
    <comment ref="D169" authorId="0" shapeId="0">
      <text>
        <r>
          <rPr>
            <sz val="11"/>
            <rFont val="Calibri"/>
            <family val="2"/>
            <charset val="238"/>
          </rPr>
          <t>SZV_B:FeladatMegnevezes</t>
        </r>
      </text>
    </comment>
    <comment ref="E169" authorId="0" shapeId="0">
      <text>
        <r>
          <rPr>
            <sz val="11"/>
            <rFont val="Calibri"/>
            <family val="2"/>
            <charset val="238"/>
          </rPr>
          <t>SZV_B:ElviEngedelySzam</t>
        </r>
      </text>
    </comment>
    <comment ref="F169" authorId="0" shapeId="0">
      <text>
        <r>
          <rPr>
            <sz val="11"/>
            <rFont val="Calibri"/>
            <family val="2"/>
            <charset val="238"/>
          </rPr>
          <t>SZV_B:VKR_Kod</t>
        </r>
      </text>
    </comment>
    <comment ref="G169" authorId="0" shapeId="0">
      <text>
        <r>
          <rPr>
            <sz val="11"/>
            <rFont val="Calibri"/>
            <family val="2"/>
            <charset val="238"/>
          </rPr>
          <t>SZV_B:VKR_Nev</t>
        </r>
      </text>
    </comment>
    <comment ref="H169" authorId="0" shapeId="0">
      <text>
        <r>
          <rPr>
            <sz val="11"/>
            <rFont val="Calibri"/>
            <family val="2"/>
            <charset val="238"/>
          </rPr>
          <t>SZV_B:FeladatAzonosito</t>
        </r>
      </text>
    </comment>
    <comment ref="I169" authorId="0" shapeId="0">
      <text>
        <r>
          <rPr>
            <sz val="11"/>
            <rFont val="Calibri"/>
            <family val="2"/>
            <charset val="238"/>
          </rPr>
          <t>SZV_B:EllatasiTerulet</t>
        </r>
      </text>
    </comment>
    <comment ref="J169" authorId="0" shapeId="0">
      <text>
        <r>
          <rPr>
            <sz val="11"/>
            <rFont val="Calibri"/>
            <family val="2"/>
            <charset val="238"/>
          </rPr>
          <t>SZV_B:EllatasertFelelos</t>
        </r>
      </text>
    </comment>
    <comment ref="K169" authorId="0" shapeId="0">
      <text>
        <r>
          <rPr>
            <sz val="11"/>
            <rFont val="Calibri"/>
            <family val="2"/>
            <charset val="238"/>
          </rPr>
          <t>SZV_B:TervezettNettoKoltseg</t>
        </r>
      </text>
    </comment>
    <comment ref="L169" authorId="0" shapeId="0">
      <text>
        <r>
          <rPr>
            <sz val="11"/>
            <rFont val="Calibri"/>
            <family val="2"/>
            <charset val="238"/>
          </rPr>
          <t>SZV_B:IdotartamKezdes</t>
        </r>
      </text>
    </comment>
    <comment ref="M169" authorId="0" shapeId="0">
      <text>
        <r>
          <rPr>
            <sz val="11"/>
            <rFont val="Calibri"/>
            <family val="2"/>
            <charset val="238"/>
          </rPr>
          <t>SZV_B:IdotartamBefejezes</t>
        </r>
      </text>
    </comment>
    <comment ref="N169" authorId="0" shapeId="0">
      <text>
        <r>
          <rPr>
            <sz val="11"/>
            <rFont val="Calibri"/>
            <family val="2"/>
            <charset val="238"/>
          </rPr>
          <t>SZV_B:NettoKoltsegUtem1</t>
        </r>
      </text>
    </comment>
    <comment ref="O169" authorId="0" shapeId="0">
      <text>
        <r>
          <rPr>
            <sz val="11"/>
            <rFont val="Calibri"/>
            <family val="2"/>
            <charset val="238"/>
          </rPr>
          <t>SZV_B:NettoKoltsegUtem2</t>
        </r>
      </text>
    </comment>
    <comment ref="P169" authorId="0" shapeId="0">
      <text>
        <r>
          <rPr>
            <sz val="11"/>
            <rFont val="Calibri"/>
            <family val="2"/>
            <charset val="238"/>
          </rPr>
          <t>SZV_B:EM_Melleklet2_KTG</t>
        </r>
      </text>
    </comment>
    <comment ref="R169" authorId="0" shapeId="0">
      <text>
        <r>
          <rPr>
            <sz val="11"/>
            <rFont val="Calibri"/>
            <family val="2"/>
            <charset val="238"/>
          </rPr>
          <t>SZV_B:HDUtem1</t>
        </r>
      </text>
    </comment>
    <comment ref="S169" authorId="0" shapeId="0">
      <text>
        <r>
          <rPr>
            <sz val="11"/>
            <rFont val="Calibri"/>
            <family val="2"/>
            <charset val="238"/>
          </rPr>
          <t>SZV_B:ECSUtem1</t>
        </r>
      </text>
    </comment>
    <comment ref="T169" authorId="0" shapeId="0">
      <text>
        <r>
          <rPr>
            <sz val="11"/>
            <rFont val="Calibri"/>
            <family val="2"/>
            <charset val="238"/>
          </rPr>
          <t>SZV_B:KFHUtem1</t>
        </r>
      </text>
    </comment>
    <comment ref="U169" authorId="0" shapeId="0">
      <text>
        <r>
          <rPr>
            <sz val="11"/>
            <rFont val="Calibri"/>
            <family val="2"/>
            <charset val="238"/>
          </rPr>
          <t>SZV_B:Egyeb_SajatUtem1</t>
        </r>
      </text>
    </comment>
    <comment ref="V169" authorId="0" shapeId="0">
      <text>
        <r>
          <rPr>
            <sz val="11"/>
            <rFont val="Calibri"/>
            <family val="2"/>
            <charset val="238"/>
          </rPr>
          <t>SZV_B:DijUtem1</t>
        </r>
      </text>
    </comment>
    <comment ref="W169" authorId="0" shapeId="0">
      <text>
        <r>
          <rPr>
            <sz val="11"/>
            <rFont val="Calibri"/>
            <family val="2"/>
            <charset val="238"/>
          </rPr>
          <t>SZV_B:EM_Melleklet1_Utem1</t>
        </r>
      </text>
    </comment>
    <comment ref="X169" authorId="0" shapeId="0">
      <text>
        <r>
          <rPr>
            <sz val="11"/>
            <rFont val="Calibri"/>
            <family val="2"/>
            <charset val="238"/>
          </rPr>
          <t>SZV_B:EgyebAllamiUtem1</t>
        </r>
      </text>
    </comment>
    <comment ref="Y169" authorId="0" shapeId="0">
      <text>
        <r>
          <rPr>
            <sz val="11"/>
            <rFont val="Calibri"/>
            <family val="2"/>
            <charset val="238"/>
          </rPr>
          <t>SZV_B:OnkormanyzatiUtem1</t>
        </r>
      </text>
    </comment>
    <comment ref="Z169" authorId="0" shapeId="0">
      <text>
        <r>
          <rPr>
            <sz val="11"/>
            <rFont val="Calibri"/>
            <family val="2"/>
            <charset val="238"/>
          </rPr>
          <t>SZV_B:EUUtem1</t>
        </r>
      </text>
    </comment>
    <comment ref="AA169" authorId="0" shapeId="0">
      <text>
        <r>
          <rPr>
            <sz val="11"/>
            <rFont val="Calibri"/>
            <family val="2"/>
            <charset val="238"/>
          </rPr>
          <t>SZV_B:EgyebUtem1</t>
        </r>
      </text>
    </comment>
    <comment ref="AB169" authorId="0" shapeId="0">
      <text>
        <r>
          <rPr>
            <sz val="11"/>
            <rFont val="Calibri"/>
            <family val="2"/>
            <charset val="238"/>
          </rPr>
          <t>SZV_B:HitelKotvenyUtem1</t>
        </r>
      </text>
    </comment>
    <comment ref="AC169" authorId="0" shapeId="0">
      <text>
        <r>
          <rPr>
            <sz val="11"/>
            <rFont val="Calibri"/>
            <family val="2"/>
            <charset val="238"/>
          </rPr>
          <t>SZV_B:OsszesenUtem1</t>
        </r>
      </text>
    </comment>
    <comment ref="AF169" authorId="0" shapeId="0">
      <text>
        <r>
          <rPr>
            <sz val="11"/>
            <rFont val="Calibri"/>
            <family val="2"/>
            <charset val="238"/>
          </rPr>
          <t>SZV_B:HDUtem2</t>
        </r>
      </text>
    </comment>
    <comment ref="AG169" authorId="0" shapeId="0">
      <text>
        <r>
          <rPr>
            <sz val="11"/>
            <rFont val="Calibri"/>
            <family val="2"/>
            <charset val="238"/>
          </rPr>
          <t>SZV_B:ECSUtem2</t>
        </r>
      </text>
    </comment>
    <comment ref="AH169" authorId="0" shapeId="0">
      <text>
        <r>
          <rPr>
            <sz val="11"/>
            <rFont val="Calibri"/>
            <family val="2"/>
            <charset val="238"/>
          </rPr>
          <t>SZV_B:KFHUtem2</t>
        </r>
      </text>
    </comment>
    <comment ref="AI169" authorId="0" shapeId="0">
      <text>
        <r>
          <rPr>
            <sz val="11"/>
            <rFont val="Calibri"/>
            <family val="2"/>
            <charset val="238"/>
          </rPr>
          <t>SZV_B:Egyeb_SajatUtem2</t>
        </r>
      </text>
    </comment>
    <comment ref="AJ169" authorId="0" shapeId="0">
      <text>
        <r>
          <rPr>
            <sz val="11"/>
            <rFont val="Calibri"/>
            <family val="2"/>
            <charset val="238"/>
          </rPr>
          <t>SZV_B:DijUtem2</t>
        </r>
      </text>
    </comment>
    <comment ref="AK169" authorId="0" shapeId="0">
      <text>
        <r>
          <rPr>
            <sz val="11"/>
            <rFont val="Calibri"/>
            <family val="2"/>
            <charset val="238"/>
          </rPr>
          <t>SZV_B:EM_Melleklet1_Utem2</t>
        </r>
      </text>
    </comment>
    <comment ref="AL169" authorId="0" shapeId="0">
      <text>
        <r>
          <rPr>
            <sz val="11"/>
            <rFont val="Calibri"/>
            <family val="2"/>
            <charset val="238"/>
          </rPr>
          <t>SZV_B:EgyebAllamiUtem2</t>
        </r>
      </text>
    </comment>
    <comment ref="AM169" authorId="0" shapeId="0">
      <text>
        <r>
          <rPr>
            <sz val="11"/>
            <rFont val="Calibri"/>
            <family val="2"/>
            <charset val="238"/>
          </rPr>
          <t>SZV_B:OnkormanyzatiUtem2</t>
        </r>
      </text>
    </comment>
    <comment ref="AN169" authorId="0" shapeId="0">
      <text>
        <r>
          <rPr>
            <sz val="11"/>
            <rFont val="Calibri"/>
            <family val="2"/>
            <charset val="238"/>
          </rPr>
          <t>SZV_B:EUUtem2</t>
        </r>
      </text>
    </comment>
    <comment ref="AO169" authorId="0" shapeId="0">
      <text>
        <r>
          <rPr>
            <sz val="11"/>
            <rFont val="Calibri"/>
            <family val="2"/>
            <charset val="238"/>
          </rPr>
          <t>SZV_B:EgyebUtem2</t>
        </r>
      </text>
    </comment>
    <comment ref="AP169" authorId="0" shapeId="0">
      <text>
        <r>
          <rPr>
            <sz val="11"/>
            <rFont val="Calibri"/>
            <family val="2"/>
            <charset val="238"/>
          </rPr>
          <t>SZV_B:HitelKotvenyUtem2</t>
        </r>
      </text>
    </comment>
    <comment ref="AQ169" authorId="0" shapeId="0">
      <text>
        <r>
          <rPr>
            <sz val="11"/>
            <rFont val="Calibri"/>
            <family val="2"/>
            <charset val="238"/>
          </rPr>
          <t>SZV_B:OsszesenUtem2</t>
        </r>
      </text>
    </comment>
    <comment ref="AR169" authorId="0" shapeId="0">
      <text>
        <r>
          <rPr>
            <sz val="11"/>
            <rFont val="Calibri"/>
            <family val="2"/>
            <charset val="238"/>
          </rPr>
          <t>SZV_B:ForrashianyUtem2</t>
        </r>
      </text>
    </comment>
    <comment ref="AU169" authorId="0" shapeId="0">
      <text>
        <r>
          <rPr>
            <sz val="11"/>
            <rFont val="Calibri"/>
            <family val="2"/>
            <charset val="238"/>
          </rPr>
          <t>SZV_B:Indokolas</t>
        </r>
      </text>
    </comment>
    <comment ref="AV169" authorId="0" shapeId="0">
      <text>
        <r>
          <rPr>
            <sz val="11"/>
            <rFont val="Calibri"/>
            <family val="2"/>
            <charset val="238"/>
          </rPr>
          <t>SZV_B:Megjegyzes</t>
        </r>
      </text>
    </comment>
    <comment ref="AW169" authorId="0" shapeId="0">
      <text>
        <r>
          <rPr>
            <sz val="11"/>
            <rFont val="Calibri"/>
            <family val="2"/>
            <charset val="238"/>
          </rPr>
          <t>SZV_B:FeladatSorszam</t>
        </r>
      </text>
    </comment>
    <comment ref="AY169" authorId="0" shapeId="0">
      <text>
        <r>
          <rPr>
            <sz val="11"/>
            <rFont val="Calibri"/>
            <family val="2"/>
            <charset val="238"/>
          </rPr>
          <t>SZV_B:ISA</t>
        </r>
      </text>
    </comment>
    <comment ref="B170" authorId="0" shapeId="0">
      <text>
        <r>
          <rPr>
            <sz val="11"/>
            <rFont val="Calibri"/>
            <family val="2"/>
            <charset val="238"/>
          </rPr>
          <t>SZV_B:FontossagiSorrent</t>
        </r>
      </text>
    </comment>
    <comment ref="C170" authorId="0" shapeId="0">
      <text>
        <r>
          <rPr>
            <sz val="11"/>
            <rFont val="Calibri"/>
            <family val="2"/>
            <charset val="238"/>
          </rPr>
          <t>SZV_B:FeladatKategoria</t>
        </r>
      </text>
    </comment>
    <comment ref="D170" authorId="0" shapeId="0">
      <text>
        <r>
          <rPr>
            <sz val="11"/>
            <rFont val="Calibri"/>
            <family val="2"/>
            <charset val="238"/>
          </rPr>
          <t>SZV_B:FeladatMegnevezes</t>
        </r>
      </text>
    </comment>
    <comment ref="E170" authorId="0" shapeId="0">
      <text>
        <r>
          <rPr>
            <sz val="11"/>
            <rFont val="Calibri"/>
            <family val="2"/>
            <charset val="238"/>
          </rPr>
          <t>SZV_B:ElviEngedelySzam</t>
        </r>
      </text>
    </comment>
    <comment ref="F170" authorId="0" shapeId="0">
      <text>
        <r>
          <rPr>
            <sz val="11"/>
            <rFont val="Calibri"/>
            <family val="2"/>
            <charset val="238"/>
          </rPr>
          <t>SZV_B:VKR_Kod</t>
        </r>
      </text>
    </comment>
    <comment ref="G170" authorId="0" shapeId="0">
      <text>
        <r>
          <rPr>
            <sz val="11"/>
            <rFont val="Calibri"/>
            <family val="2"/>
            <charset val="238"/>
          </rPr>
          <t>SZV_B:VKR_Nev</t>
        </r>
      </text>
    </comment>
    <comment ref="H170" authorId="0" shapeId="0">
      <text>
        <r>
          <rPr>
            <sz val="11"/>
            <rFont val="Calibri"/>
            <family val="2"/>
            <charset val="238"/>
          </rPr>
          <t>SZV_B:FeladatAzonosito</t>
        </r>
      </text>
    </comment>
    <comment ref="I170" authorId="0" shapeId="0">
      <text>
        <r>
          <rPr>
            <sz val="11"/>
            <rFont val="Calibri"/>
            <family val="2"/>
            <charset val="238"/>
          </rPr>
          <t>SZV_B:EllatasiTerulet</t>
        </r>
      </text>
    </comment>
    <comment ref="J170" authorId="0" shapeId="0">
      <text>
        <r>
          <rPr>
            <sz val="11"/>
            <rFont val="Calibri"/>
            <family val="2"/>
            <charset val="238"/>
          </rPr>
          <t>SZV_B:EllatasertFelelos</t>
        </r>
      </text>
    </comment>
    <comment ref="K170" authorId="0" shapeId="0">
      <text>
        <r>
          <rPr>
            <sz val="11"/>
            <rFont val="Calibri"/>
            <family val="2"/>
            <charset val="238"/>
          </rPr>
          <t>SZV_B:TervezettNettoKoltseg</t>
        </r>
      </text>
    </comment>
    <comment ref="L170" authorId="0" shapeId="0">
      <text>
        <r>
          <rPr>
            <sz val="11"/>
            <rFont val="Calibri"/>
            <family val="2"/>
            <charset val="238"/>
          </rPr>
          <t>SZV_B:IdotartamKezdes</t>
        </r>
      </text>
    </comment>
    <comment ref="M170" authorId="0" shapeId="0">
      <text>
        <r>
          <rPr>
            <sz val="11"/>
            <rFont val="Calibri"/>
            <family val="2"/>
            <charset val="238"/>
          </rPr>
          <t>SZV_B:IdotartamBefejezes</t>
        </r>
      </text>
    </comment>
    <comment ref="N170" authorId="0" shapeId="0">
      <text>
        <r>
          <rPr>
            <sz val="11"/>
            <rFont val="Calibri"/>
            <family val="2"/>
            <charset val="238"/>
          </rPr>
          <t>SZV_B:NettoKoltsegUtem1</t>
        </r>
      </text>
    </comment>
    <comment ref="O170" authorId="0" shapeId="0">
      <text>
        <r>
          <rPr>
            <sz val="11"/>
            <rFont val="Calibri"/>
            <family val="2"/>
            <charset val="238"/>
          </rPr>
          <t>SZV_B:NettoKoltsegUtem2</t>
        </r>
      </text>
    </comment>
    <comment ref="P170" authorId="0" shapeId="0">
      <text>
        <r>
          <rPr>
            <sz val="11"/>
            <rFont val="Calibri"/>
            <family val="2"/>
            <charset val="238"/>
          </rPr>
          <t>SZV_B:EM_Melleklet2_KTG</t>
        </r>
      </text>
    </comment>
    <comment ref="R170" authorId="0" shapeId="0">
      <text>
        <r>
          <rPr>
            <sz val="11"/>
            <rFont val="Calibri"/>
            <family val="2"/>
            <charset val="238"/>
          </rPr>
          <t>SZV_B:HDUtem1</t>
        </r>
      </text>
    </comment>
    <comment ref="S170" authorId="0" shapeId="0">
      <text>
        <r>
          <rPr>
            <sz val="11"/>
            <rFont val="Calibri"/>
            <family val="2"/>
            <charset val="238"/>
          </rPr>
          <t>SZV_B:ECSUtem1</t>
        </r>
      </text>
    </comment>
    <comment ref="T170" authorId="0" shapeId="0">
      <text>
        <r>
          <rPr>
            <sz val="11"/>
            <rFont val="Calibri"/>
            <family val="2"/>
            <charset val="238"/>
          </rPr>
          <t>SZV_B:KFHUtem1</t>
        </r>
      </text>
    </comment>
    <comment ref="U170" authorId="0" shapeId="0">
      <text>
        <r>
          <rPr>
            <sz val="11"/>
            <rFont val="Calibri"/>
            <family val="2"/>
            <charset val="238"/>
          </rPr>
          <t>SZV_B:Egyeb_SajatUtem1</t>
        </r>
      </text>
    </comment>
    <comment ref="V170" authorId="0" shapeId="0">
      <text>
        <r>
          <rPr>
            <sz val="11"/>
            <rFont val="Calibri"/>
            <family val="2"/>
            <charset val="238"/>
          </rPr>
          <t>SZV_B:DijUtem1</t>
        </r>
      </text>
    </comment>
    <comment ref="W170" authorId="0" shapeId="0">
      <text>
        <r>
          <rPr>
            <sz val="11"/>
            <rFont val="Calibri"/>
            <family val="2"/>
            <charset val="238"/>
          </rPr>
          <t>SZV_B:EM_Melleklet1_Utem1</t>
        </r>
      </text>
    </comment>
    <comment ref="X170" authorId="0" shapeId="0">
      <text>
        <r>
          <rPr>
            <sz val="11"/>
            <rFont val="Calibri"/>
            <family val="2"/>
            <charset val="238"/>
          </rPr>
          <t>SZV_B:EgyebAllamiUtem1</t>
        </r>
      </text>
    </comment>
    <comment ref="Y170" authorId="0" shapeId="0">
      <text>
        <r>
          <rPr>
            <sz val="11"/>
            <rFont val="Calibri"/>
            <family val="2"/>
            <charset val="238"/>
          </rPr>
          <t>SZV_B:OnkormanyzatiUtem1</t>
        </r>
      </text>
    </comment>
    <comment ref="Z170" authorId="0" shapeId="0">
      <text>
        <r>
          <rPr>
            <sz val="11"/>
            <rFont val="Calibri"/>
            <family val="2"/>
            <charset val="238"/>
          </rPr>
          <t>SZV_B:EUUtem1</t>
        </r>
      </text>
    </comment>
    <comment ref="AA170" authorId="0" shapeId="0">
      <text>
        <r>
          <rPr>
            <sz val="11"/>
            <rFont val="Calibri"/>
            <family val="2"/>
            <charset val="238"/>
          </rPr>
          <t>SZV_B:EgyebUtem1</t>
        </r>
      </text>
    </comment>
    <comment ref="AB170" authorId="0" shapeId="0">
      <text>
        <r>
          <rPr>
            <sz val="11"/>
            <rFont val="Calibri"/>
            <family val="2"/>
            <charset val="238"/>
          </rPr>
          <t>SZV_B:HitelKotvenyUtem1</t>
        </r>
      </text>
    </comment>
    <comment ref="AC170" authorId="0" shapeId="0">
      <text>
        <r>
          <rPr>
            <sz val="11"/>
            <rFont val="Calibri"/>
            <family val="2"/>
            <charset val="238"/>
          </rPr>
          <t>SZV_B:OsszesenUtem1</t>
        </r>
      </text>
    </comment>
    <comment ref="AF170" authorId="0" shapeId="0">
      <text>
        <r>
          <rPr>
            <sz val="11"/>
            <rFont val="Calibri"/>
            <family val="2"/>
            <charset val="238"/>
          </rPr>
          <t>SZV_B:HDUtem2</t>
        </r>
      </text>
    </comment>
    <comment ref="AG170" authorId="0" shapeId="0">
      <text>
        <r>
          <rPr>
            <sz val="11"/>
            <rFont val="Calibri"/>
            <family val="2"/>
            <charset val="238"/>
          </rPr>
          <t>SZV_B:ECSUtem2</t>
        </r>
      </text>
    </comment>
    <comment ref="AH170" authorId="0" shapeId="0">
      <text>
        <r>
          <rPr>
            <sz val="11"/>
            <rFont val="Calibri"/>
            <family val="2"/>
            <charset val="238"/>
          </rPr>
          <t>SZV_B:KFHUtem2</t>
        </r>
      </text>
    </comment>
    <comment ref="AI170" authorId="0" shapeId="0">
      <text>
        <r>
          <rPr>
            <sz val="11"/>
            <rFont val="Calibri"/>
            <family val="2"/>
            <charset val="238"/>
          </rPr>
          <t>SZV_B:Egyeb_SajatUtem2</t>
        </r>
      </text>
    </comment>
    <comment ref="AJ170" authorId="0" shapeId="0">
      <text>
        <r>
          <rPr>
            <sz val="11"/>
            <rFont val="Calibri"/>
            <family val="2"/>
            <charset val="238"/>
          </rPr>
          <t>SZV_B:DijUtem2</t>
        </r>
      </text>
    </comment>
    <comment ref="AK170" authorId="0" shapeId="0">
      <text>
        <r>
          <rPr>
            <sz val="11"/>
            <rFont val="Calibri"/>
            <family val="2"/>
            <charset val="238"/>
          </rPr>
          <t>SZV_B:EM_Melleklet1_Utem2</t>
        </r>
      </text>
    </comment>
    <comment ref="AL170" authorId="0" shapeId="0">
      <text>
        <r>
          <rPr>
            <sz val="11"/>
            <rFont val="Calibri"/>
            <family val="2"/>
            <charset val="238"/>
          </rPr>
          <t>SZV_B:EgyebAllamiUtem2</t>
        </r>
      </text>
    </comment>
    <comment ref="AM170" authorId="0" shapeId="0">
      <text>
        <r>
          <rPr>
            <sz val="11"/>
            <rFont val="Calibri"/>
            <family val="2"/>
            <charset val="238"/>
          </rPr>
          <t>SZV_B:OnkormanyzatiUtem2</t>
        </r>
      </text>
    </comment>
    <comment ref="AN170" authorId="0" shapeId="0">
      <text>
        <r>
          <rPr>
            <sz val="11"/>
            <rFont val="Calibri"/>
            <family val="2"/>
            <charset val="238"/>
          </rPr>
          <t>SZV_B:EUUtem2</t>
        </r>
      </text>
    </comment>
    <comment ref="AO170" authorId="0" shapeId="0">
      <text>
        <r>
          <rPr>
            <sz val="11"/>
            <rFont val="Calibri"/>
            <family val="2"/>
            <charset val="238"/>
          </rPr>
          <t>SZV_B:EgyebUtem2</t>
        </r>
      </text>
    </comment>
    <comment ref="AP170" authorId="0" shapeId="0">
      <text>
        <r>
          <rPr>
            <sz val="11"/>
            <rFont val="Calibri"/>
            <family val="2"/>
            <charset val="238"/>
          </rPr>
          <t>SZV_B:HitelKotvenyUtem2</t>
        </r>
      </text>
    </comment>
    <comment ref="AQ170" authorId="0" shapeId="0">
      <text>
        <r>
          <rPr>
            <sz val="11"/>
            <rFont val="Calibri"/>
            <family val="2"/>
            <charset val="238"/>
          </rPr>
          <t>SZV_B:OsszesenUtem2</t>
        </r>
      </text>
    </comment>
    <comment ref="AR170" authorId="0" shapeId="0">
      <text>
        <r>
          <rPr>
            <sz val="11"/>
            <rFont val="Calibri"/>
            <family val="2"/>
            <charset val="238"/>
          </rPr>
          <t>SZV_B:ForrashianyUtem2</t>
        </r>
      </text>
    </comment>
    <comment ref="AU170" authorId="0" shapeId="0">
      <text>
        <r>
          <rPr>
            <sz val="11"/>
            <rFont val="Calibri"/>
            <family val="2"/>
            <charset val="238"/>
          </rPr>
          <t>SZV_B:Indokolas</t>
        </r>
      </text>
    </comment>
    <comment ref="AV170" authorId="0" shapeId="0">
      <text>
        <r>
          <rPr>
            <sz val="11"/>
            <rFont val="Calibri"/>
            <family val="2"/>
            <charset val="238"/>
          </rPr>
          <t>SZV_B:Megjegyzes</t>
        </r>
      </text>
    </comment>
    <comment ref="AW170" authorId="0" shapeId="0">
      <text>
        <r>
          <rPr>
            <sz val="11"/>
            <rFont val="Calibri"/>
            <family val="2"/>
            <charset val="238"/>
          </rPr>
          <t>SZV_B:FeladatSorszam</t>
        </r>
      </text>
    </comment>
    <comment ref="AY170" authorId="0" shapeId="0">
      <text>
        <r>
          <rPr>
            <sz val="11"/>
            <rFont val="Calibri"/>
            <family val="2"/>
            <charset val="238"/>
          </rPr>
          <t>SZV_B:ISA</t>
        </r>
      </text>
    </comment>
    <comment ref="B172" authorId="0" shapeId="0">
      <text>
        <r>
          <rPr>
            <sz val="11"/>
            <rFont val="Calibri"/>
            <family val="2"/>
            <charset val="238"/>
          </rPr>
          <t>SZV_B:FontossagiSorrent</t>
        </r>
      </text>
    </comment>
    <comment ref="C172" authorId="0" shapeId="0">
      <text>
        <r>
          <rPr>
            <sz val="11"/>
            <rFont val="Calibri"/>
            <family val="2"/>
            <charset val="238"/>
          </rPr>
          <t>SZV_B:FeladatKategoria</t>
        </r>
      </text>
    </comment>
    <comment ref="D172" authorId="0" shapeId="0">
      <text>
        <r>
          <rPr>
            <sz val="11"/>
            <rFont val="Calibri"/>
            <family val="2"/>
            <charset val="238"/>
          </rPr>
          <t>SZV_B:FeladatMegnevezes</t>
        </r>
      </text>
    </comment>
    <comment ref="E172" authorId="0" shapeId="0">
      <text>
        <r>
          <rPr>
            <sz val="11"/>
            <rFont val="Calibri"/>
            <family val="2"/>
            <charset val="238"/>
          </rPr>
          <t>SZV_B:ElviEngedelySzam</t>
        </r>
      </text>
    </comment>
    <comment ref="F172" authorId="0" shapeId="0">
      <text>
        <r>
          <rPr>
            <sz val="11"/>
            <rFont val="Calibri"/>
            <family val="2"/>
            <charset val="238"/>
          </rPr>
          <t>SZV_B:VKR_Kod</t>
        </r>
      </text>
    </comment>
    <comment ref="G172" authorId="0" shapeId="0">
      <text>
        <r>
          <rPr>
            <sz val="11"/>
            <rFont val="Calibri"/>
            <family val="2"/>
            <charset val="238"/>
          </rPr>
          <t>SZV_B:VKR_Nev</t>
        </r>
      </text>
    </comment>
    <comment ref="H172" authorId="0" shapeId="0">
      <text>
        <r>
          <rPr>
            <sz val="11"/>
            <rFont val="Calibri"/>
            <family val="2"/>
            <charset val="238"/>
          </rPr>
          <t>SZV_B:FeladatAzonosito</t>
        </r>
      </text>
    </comment>
    <comment ref="I172" authorId="0" shapeId="0">
      <text>
        <r>
          <rPr>
            <sz val="11"/>
            <rFont val="Calibri"/>
            <family val="2"/>
            <charset val="238"/>
          </rPr>
          <t>SZV_B:EllatasiTerulet</t>
        </r>
      </text>
    </comment>
    <comment ref="J172" authorId="0" shapeId="0">
      <text>
        <r>
          <rPr>
            <sz val="11"/>
            <rFont val="Calibri"/>
            <family val="2"/>
            <charset val="238"/>
          </rPr>
          <t>SZV_B:EllatasertFelelos</t>
        </r>
      </text>
    </comment>
    <comment ref="K172" authorId="0" shapeId="0">
      <text>
        <r>
          <rPr>
            <sz val="11"/>
            <rFont val="Calibri"/>
            <family val="2"/>
            <charset val="238"/>
          </rPr>
          <t>SZV_B:TervezettNettoKoltseg</t>
        </r>
      </text>
    </comment>
    <comment ref="L172" authorId="0" shapeId="0">
      <text>
        <r>
          <rPr>
            <sz val="11"/>
            <rFont val="Calibri"/>
            <family val="2"/>
            <charset val="238"/>
          </rPr>
          <t>SZV_B:IdotartamKezdes</t>
        </r>
      </text>
    </comment>
    <comment ref="M172" authorId="0" shapeId="0">
      <text>
        <r>
          <rPr>
            <sz val="11"/>
            <rFont val="Calibri"/>
            <family val="2"/>
            <charset val="238"/>
          </rPr>
          <t>SZV_B:IdotartamBefejezes</t>
        </r>
      </text>
    </comment>
    <comment ref="N172" authorId="0" shapeId="0">
      <text>
        <r>
          <rPr>
            <sz val="11"/>
            <rFont val="Calibri"/>
            <family val="2"/>
            <charset val="238"/>
          </rPr>
          <t>SZV_B:NettoKoltsegUtem1</t>
        </r>
      </text>
    </comment>
    <comment ref="O172" authorId="0" shapeId="0">
      <text>
        <r>
          <rPr>
            <sz val="11"/>
            <rFont val="Calibri"/>
            <family val="2"/>
            <charset val="238"/>
          </rPr>
          <t>SZV_B:NettoKoltsegUtem2</t>
        </r>
      </text>
    </comment>
    <comment ref="P172" authorId="0" shapeId="0">
      <text>
        <r>
          <rPr>
            <sz val="11"/>
            <rFont val="Calibri"/>
            <family val="2"/>
            <charset val="238"/>
          </rPr>
          <t>SZV_B:EM_Melleklet2_KTG</t>
        </r>
      </text>
    </comment>
    <comment ref="R172" authorId="0" shapeId="0">
      <text>
        <r>
          <rPr>
            <sz val="11"/>
            <rFont val="Calibri"/>
            <family val="2"/>
            <charset val="238"/>
          </rPr>
          <t>SZV_B:HDUtem1</t>
        </r>
      </text>
    </comment>
    <comment ref="S172" authorId="0" shapeId="0">
      <text>
        <r>
          <rPr>
            <sz val="11"/>
            <rFont val="Calibri"/>
            <family val="2"/>
            <charset val="238"/>
          </rPr>
          <t>SZV_B:ECSUtem1</t>
        </r>
      </text>
    </comment>
    <comment ref="T172" authorId="0" shapeId="0">
      <text>
        <r>
          <rPr>
            <sz val="11"/>
            <rFont val="Calibri"/>
            <family val="2"/>
            <charset val="238"/>
          </rPr>
          <t>SZV_B:KFHUtem1</t>
        </r>
      </text>
    </comment>
    <comment ref="U172" authorId="0" shapeId="0">
      <text>
        <r>
          <rPr>
            <sz val="11"/>
            <rFont val="Calibri"/>
            <family val="2"/>
            <charset val="238"/>
          </rPr>
          <t>SZV_B:Egyeb_SajatUtem1</t>
        </r>
      </text>
    </comment>
    <comment ref="V172" authorId="0" shapeId="0">
      <text>
        <r>
          <rPr>
            <sz val="11"/>
            <rFont val="Calibri"/>
            <family val="2"/>
            <charset val="238"/>
          </rPr>
          <t>SZV_B:DijUtem1</t>
        </r>
      </text>
    </comment>
    <comment ref="W172" authorId="0" shapeId="0">
      <text>
        <r>
          <rPr>
            <sz val="11"/>
            <rFont val="Calibri"/>
            <family val="2"/>
            <charset val="238"/>
          </rPr>
          <t>SZV_B:EM_Melleklet1_Utem1</t>
        </r>
      </text>
    </comment>
    <comment ref="X172" authorId="0" shapeId="0">
      <text>
        <r>
          <rPr>
            <sz val="11"/>
            <rFont val="Calibri"/>
            <family val="2"/>
            <charset val="238"/>
          </rPr>
          <t>SZV_B:EgyebAllamiUtem1</t>
        </r>
      </text>
    </comment>
    <comment ref="Y172" authorId="0" shapeId="0">
      <text>
        <r>
          <rPr>
            <sz val="11"/>
            <rFont val="Calibri"/>
            <family val="2"/>
            <charset val="238"/>
          </rPr>
          <t>SZV_B:OnkormanyzatiUtem1</t>
        </r>
      </text>
    </comment>
    <comment ref="Z172" authorId="0" shapeId="0">
      <text>
        <r>
          <rPr>
            <sz val="11"/>
            <rFont val="Calibri"/>
            <family val="2"/>
            <charset val="238"/>
          </rPr>
          <t>SZV_B:EUUtem1</t>
        </r>
      </text>
    </comment>
    <comment ref="AA172" authorId="0" shapeId="0">
      <text>
        <r>
          <rPr>
            <sz val="11"/>
            <rFont val="Calibri"/>
            <family val="2"/>
            <charset val="238"/>
          </rPr>
          <t>SZV_B:EgyebUtem1</t>
        </r>
      </text>
    </comment>
    <comment ref="AB172" authorId="0" shapeId="0">
      <text>
        <r>
          <rPr>
            <sz val="11"/>
            <rFont val="Calibri"/>
            <family val="2"/>
            <charset val="238"/>
          </rPr>
          <t>SZV_B:HitelKotvenyUtem1</t>
        </r>
      </text>
    </comment>
    <comment ref="AC172" authorId="0" shapeId="0">
      <text>
        <r>
          <rPr>
            <sz val="11"/>
            <rFont val="Calibri"/>
            <family val="2"/>
            <charset val="238"/>
          </rPr>
          <t>SZV_B:OsszesenUtem1</t>
        </r>
      </text>
    </comment>
    <comment ref="AF172" authorId="0" shapeId="0">
      <text>
        <r>
          <rPr>
            <sz val="11"/>
            <rFont val="Calibri"/>
            <family val="2"/>
            <charset val="238"/>
          </rPr>
          <t>SZV_B:HDUtem2</t>
        </r>
      </text>
    </comment>
    <comment ref="AG172" authorId="0" shapeId="0">
      <text>
        <r>
          <rPr>
            <sz val="11"/>
            <rFont val="Calibri"/>
            <family val="2"/>
            <charset val="238"/>
          </rPr>
          <t>SZV_B:ECSUtem2</t>
        </r>
      </text>
    </comment>
    <comment ref="AH172" authorId="0" shapeId="0">
      <text>
        <r>
          <rPr>
            <sz val="11"/>
            <rFont val="Calibri"/>
            <family val="2"/>
            <charset val="238"/>
          </rPr>
          <t>SZV_B:KFHUtem2</t>
        </r>
      </text>
    </comment>
    <comment ref="AI172" authorId="0" shapeId="0">
      <text>
        <r>
          <rPr>
            <sz val="11"/>
            <rFont val="Calibri"/>
            <family val="2"/>
            <charset val="238"/>
          </rPr>
          <t>SZV_B:Egyeb_SajatUtem2</t>
        </r>
      </text>
    </comment>
    <comment ref="AJ172" authorId="0" shapeId="0">
      <text>
        <r>
          <rPr>
            <sz val="11"/>
            <rFont val="Calibri"/>
            <family val="2"/>
            <charset val="238"/>
          </rPr>
          <t>SZV_B:DijUtem2</t>
        </r>
      </text>
    </comment>
    <comment ref="AK172" authorId="0" shapeId="0">
      <text>
        <r>
          <rPr>
            <sz val="11"/>
            <rFont val="Calibri"/>
            <family val="2"/>
            <charset val="238"/>
          </rPr>
          <t>SZV_B:EM_Melleklet1_Utem2</t>
        </r>
      </text>
    </comment>
    <comment ref="AL172" authorId="0" shapeId="0">
      <text>
        <r>
          <rPr>
            <sz val="11"/>
            <rFont val="Calibri"/>
            <family val="2"/>
            <charset val="238"/>
          </rPr>
          <t>SZV_B:EgyebAllamiUtem2</t>
        </r>
      </text>
    </comment>
    <comment ref="AM172" authorId="0" shapeId="0">
      <text>
        <r>
          <rPr>
            <sz val="11"/>
            <rFont val="Calibri"/>
            <family val="2"/>
            <charset val="238"/>
          </rPr>
          <t>SZV_B:OnkormanyzatiUtem2</t>
        </r>
      </text>
    </comment>
    <comment ref="AN172" authorId="0" shapeId="0">
      <text>
        <r>
          <rPr>
            <sz val="11"/>
            <rFont val="Calibri"/>
            <family val="2"/>
            <charset val="238"/>
          </rPr>
          <t>SZV_B:EUUtem2</t>
        </r>
      </text>
    </comment>
    <comment ref="AO172" authorId="0" shapeId="0">
      <text>
        <r>
          <rPr>
            <sz val="11"/>
            <rFont val="Calibri"/>
            <family val="2"/>
            <charset val="238"/>
          </rPr>
          <t>SZV_B:EgyebUtem2</t>
        </r>
      </text>
    </comment>
    <comment ref="AP172" authorId="0" shapeId="0">
      <text>
        <r>
          <rPr>
            <sz val="11"/>
            <rFont val="Calibri"/>
            <family val="2"/>
            <charset val="238"/>
          </rPr>
          <t>SZV_B:HitelKotvenyUtem2</t>
        </r>
      </text>
    </comment>
    <comment ref="AQ172" authorId="0" shapeId="0">
      <text>
        <r>
          <rPr>
            <sz val="11"/>
            <rFont val="Calibri"/>
            <family val="2"/>
            <charset val="238"/>
          </rPr>
          <t>SZV_B:OsszesenUtem2</t>
        </r>
      </text>
    </comment>
    <comment ref="AR172" authorId="0" shapeId="0">
      <text>
        <r>
          <rPr>
            <sz val="11"/>
            <rFont val="Calibri"/>
            <family val="2"/>
            <charset val="238"/>
          </rPr>
          <t>SZV_B:ForrashianyUtem2</t>
        </r>
      </text>
    </comment>
    <comment ref="AU172" authorId="0" shapeId="0">
      <text>
        <r>
          <rPr>
            <sz val="11"/>
            <rFont val="Calibri"/>
            <family val="2"/>
            <charset val="238"/>
          </rPr>
          <t>SZV_B:Indokolas</t>
        </r>
      </text>
    </comment>
    <comment ref="AV172" authorId="0" shapeId="0">
      <text>
        <r>
          <rPr>
            <sz val="11"/>
            <rFont val="Calibri"/>
            <family val="2"/>
            <charset val="238"/>
          </rPr>
          <t>SZV_B:Megjegyzes</t>
        </r>
      </text>
    </comment>
    <comment ref="AW172" authorId="0" shapeId="0">
      <text>
        <r>
          <rPr>
            <sz val="11"/>
            <rFont val="Calibri"/>
            <family val="2"/>
            <charset val="238"/>
          </rPr>
          <t>SZV_B:FeladatSorszam</t>
        </r>
      </text>
    </comment>
    <comment ref="AY172" authorId="0" shapeId="0">
      <text>
        <r>
          <rPr>
            <sz val="11"/>
            <rFont val="Calibri"/>
            <family val="2"/>
            <charset val="238"/>
          </rPr>
          <t>SZV_B:ISA</t>
        </r>
      </text>
    </comment>
    <comment ref="B173" authorId="0" shapeId="0">
      <text>
        <r>
          <rPr>
            <sz val="11"/>
            <rFont val="Calibri"/>
            <family val="2"/>
            <charset val="238"/>
          </rPr>
          <t>SZV_B:FontossagiSorrent</t>
        </r>
      </text>
    </comment>
    <comment ref="C173" authorId="0" shapeId="0">
      <text>
        <r>
          <rPr>
            <sz val="11"/>
            <rFont val="Calibri"/>
            <family val="2"/>
            <charset val="238"/>
          </rPr>
          <t>SZV_B:FeladatKategoria</t>
        </r>
      </text>
    </comment>
    <comment ref="D173" authorId="0" shapeId="0">
      <text>
        <r>
          <rPr>
            <sz val="11"/>
            <rFont val="Calibri"/>
            <family val="2"/>
            <charset val="238"/>
          </rPr>
          <t>SZV_B:FeladatMegnevezes</t>
        </r>
      </text>
    </comment>
    <comment ref="E173" authorId="0" shapeId="0">
      <text>
        <r>
          <rPr>
            <sz val="11"/>
            <rFont val="Calibri"/>
            <family val="2"/>
            <charset val="238"/>
          </rPr>
          <t>SZV_B:ElviEngedelySzam</t>
        </r>
      </text>
    </comment>
    <comment ref="F173" authorId="0" shapeId="0">
      <text>
        <r>
          <rPr>
            <sz val="11"/>
            <rFont val="Calibri"/>
            <family val="2"/>
            <charset val="238"/>
          </rPr>
          <t>SZV_B:VKR_Kod</t>
        </r>
      </text>
    </comment>
    <comment ref="G173" authorId="0" shapeId="0">
      <text>
        <r>
          <rPr>
            <sz val="11"/>
            <rFont val="Calibri"/>
            <family val="2"/>
            <charset val="238"/>
          </rPr>
          <t>SZV_B:VKR_Nev</t>
        </r>
      </text>
    </comment>
    <comment ref="H173" authorId="0" shapeId="0">
      <text>
        <r>
          <rPr>
            <sz val="11"/>
            <rFont val="Calibri"/>
            <family val="2"/>
            <charset val="238"/>
          </rPr>
          <t>SZV_B:FeladatAzonosito</t>
        </r>
      </text>
    </comment>
    <comment ref="I173" authorId="0" shapeId="0">
      <text>
        <r>
          <rPr>
            <sz val="11"/>
            <rFont val="Calibri"/>
            <family val="2"/>
            <charset val="238"/>
          </rPr>
          <t>SZV_B:EllatasiTerulet</t>
        </r>
      </text>
    </comment>
    <comment ref="J173" authorId="0" shapeId="0">
      <text>
        <r>
          <rPr>
            <sz val="11"/>
            <rFont val="Calibri"/>
            <family val="2"/>
            <charset val="238"/>
          </rPr>
          <t>SZV_B:EllatasertFelelos</t>
        </r>
      </text>
    </comment>
    <comment ref="K173" authorId="0" shapeId="0">
      <text>
        <r>
          <rPr>
            <sz val="11"/>
            <rFont val="Calibri"/>
            <family val="2"/>
            <charset val="238"/>
          </rPr>
          <t>SZV_B:TervezettNettoKoltseg</t>
        </r>
      </text>
    </comment>
    <comment ref="L173" authorId="0" shapeId="0">
      <text>
        <r>
          <rPr>
            <sz val="11"/>
            <rFont val="Calibri"/>
            <family val="2"/>
            <charset val="238"/>
          </rPr>
          <t>SZV_B:IdotartamKezdes</t>
        </r>
      </text>
    </comment>
    <comment ref="M173" authorId="0" shapeId="0">
      <text>
        <r>
          <rPr>
            <sz val="11"/>
            <rFont val="Calibri"/>
            <family val="2"/>
            <charset val="238"/>
          </rPr>
          <t>SZV_B:IdotartamBefejezes</t>
        </r>
      </text>
    </comment>
    <comment ref="N173" authorId="0" shapeId="0">
      <text>
        <r>
          <rPr>
            <sz val="11"/>
            <rFont val="Calibri"/>
            <family val="2"/>
            <charset val="238"/>
          </rPr>
          <t>SZV_B:NettoKoltsegUtem1</t>
        </r>
      </text>
    </comment>
    <comment ref="O173" authorId="0" shapeId="0">
      <text>
        <r>
          <rPr>
            <sz val="11"/>
            <rFont val="Calibri"/>
            <family val="2"/>
            <charset val="238"/>
          </rPr>
          <t>SZV_B:NettoKoltsegUtem2</t>
        </r>
      </text>
    </comment>
    <comment ref="P173" authorId="0" shapeId="0">
      <text>
        <r>
          <rPr>
            <sz val="11"/>
            <rFont val="Calibri"/>
            <family val="2"/>
            <charset val="238"/>
          </rPr>
          <t>SZV_B:EM_Melleklet2_KTG</t>
        </r>
      </text>
    </comment>
    <comment ref="R173" authorId="0" shapeId="0">
      <text>
        <r>
          <rPr>
            <sz val="11"/>
            <rFont val="Calibri"/>
            <family val="2"/>
            <charset val="238"/>
          </rPr>
          <t>SZV_B:HDUtem1</t>
        </r>
      </text>
    </comment>
    <comment ref="S173" authorId="0" shapeId="0">
      <text>
        <r>
          <rPr>
            <sz val="11"/>
            <rFont val="Calibri"/>
            <family val="2"/>
            <charset val="238"/>
          </rPr>
          <t>SZV_B:ECSUtem1</t>
        </r>
      </text>
    </comment>
    <comment ref="T173" authorId="0" shapeId="0">
      <text>
        <r>
          <rPr>
            <sz val="11"/>
            <rFont val="Calibri"/>
            <family val="2"/>
            <charset val="238"/>
          </rPr>
          <t>SZV_B:KFHUtem1</t>
        </r>
      </text>
    </comment>
    <comment ref="U173" authorId="0" shapeId="0">
      <text>
        <r>
          <rPr>
            <sz val="11"/>
            <rFont val="Calibri"/>
            <family val="2"/>
            <charset val="238"/>
          </rPr>
          <t>SZV_B:Egyeb_SajatUtem1</t>
        </r>
      </text>
    </comment>
    <comment ref="V173" authorId="0" shapeId="0">
      <text>
        <r>
          <rPr>
            <sz val="11"/>
            <rFont val="Calibri"/>
            <family val="2"/>
            <charset val="238"/>
          </rPr>
          <t>SZV_B:DijUtem1</t>
        </r>
      </text>
    </comment>
    <comment ref="W173" authorId="0" shapeId="0">
      <text>
        <r>
          <rPr>
            <sz val="11"/>
            <rFont val="Calibri"/>
            <family val="2"/>
            <charset val="238"/>
          </rPr>
          <t>SZV_B:EM_Melleklet1_Utem1</t>
        </r>
      </text>
    </comment>
    <comment ref="X173" authorId="0" shapeId="0">
      <text>
        <r>
          <rPr>
            <sz val="11"/>
            <rFont val="Calibri"/>
            <family val="2"/>
            <charset val="238"/>
          </rPr>
          <t>SZV_B:EgyebAllamiUtem1</t>
        </r>
      </text>
    </comment>
    <comment ref="Y173" authorId="0" shapeId="0">
      <text>
        <r>
          <rPr>
            <sz val="11"/>
            <rFont val="Calibri"/>
            <family val="2"/>
            <charset val="238"/>
          </rPr>
          <t>SZV_B:OnkormanyzatiUtem1</t>
        </r>
      </text>
    </comment>
    <comment ref="Z173" authorId="0" shapeId="0">
      <text>
        <r>
          <rPr>
            <sz val="11"/>
            <rFont val="Calibri"/>
            <family val="2"/>
            <charset val="238"/>
          </rPr>
          <t>SZV_B:EUUtem1</t>
        </r>
      </text>
    </comment>
    <comment ref="AA173" authorId="0" shapeId="0">
      <text>
        <r>
          <rPr>
            <sz val="11"/>
            <rFont val="Calibri"/>
            <family val="2"/>
            <charset val="238"/>
          </rPr>
          <t>SZV_B:EgyebUtem1</t>
        </r>
      </text>
    </comment>
    <comment ref="AB173" authorId="0" shapeId="0">
      <text>
        <r>
          <rPr>
            <sz val="11"/>
            <rFont val="Calibri"/>
            <family val="2"/>
            <charset val="238"/>
          </rPr>
          <t>SZV_B:HitelKotvenyUtem1</t>
        </r>
      </text>
    </comment>
    <comment ref="AC173" authorId="0" shapeId="0">
      <text>
        <r>
          <rPr>
            <sz val="11"/>
            <rFont val="Calibri"/>
            <family val="2"/>
            <charset val="238"/>
          </rPr>
          <t>SZV_B:OsszesenUtem1</t>
        </r>
      </text>
    </comment>
    <comment ref="AF173" authorId="0" shapeId="0">
      <text>
        <r>
          <rPr>
            <sz val="11"/>
            <rFont val="Calibri"/>
            <family val="2"/>
            <charset val="238"/>
          </rPr>
          <t>SZV_B:HDUtem2</t>
        </r>
      </text>
    </comment>
    <comment ref="AG173" authorId="0" shapeId="0">
      <text>
        <r>
          <rPr>
            <sz val="11"/>
            <rFont val="Calibri"/>
            <family val="2"/>
            <charset val="238"/>
          </rPr>
          <t>SZV_B:ECSUtem2</t>
        </r>
      </text>
    </comment>
    <comment ref="AH173" authorId="0" shapeId="0">
      <text>
        <r>
          <rPr>
            <sz val="11"/>
            <rFont val="Calibri"/>
            <family val="2"/>
            <charset val="238"/>
          </rPr>
          <t>SZV_B:KFHUtem2</t>
        </r>
      </text>
    </comment>
    <comment ref="AI173" authorId="0" shapeId="0">
      <text>
        <r>
          <rPr>
            <sz val="11"/>
            <rFont val="Calibri"/>
            <family val="2"/>
            <charset val="238"/>
          </rPr>
          <t>SZV_B:Egyeb_SajatUtem2</t>
        </r>
      </text>
    </comment>
    <comment ref="AJ173" authorId="0" shapeId="0">
      <text>
        <r>
          <rPr>
            <sz val="11"/>
            <rFont val="Calibri"/>
            <family val="2"/>
            <charset val="238"/>
          </rPr>
          <t>SZV_B:DijUtem2</t>
        </r>
      </text>
    </comment>
    <comment ref="AK173" authorId="0" shapeId="0">
      <text>
        <r>
          <rPr>
            <sz val="11"/>
            <rFont val="Calibri"/>
            <family val="2"/>
            <charset val="238"/>
          </rPr>
          <t>SZV_B:EM_Melleklet1_Utem2</t>
        </r>
      </text>
    </comment>
    <comment ref="AL173" authorId="0" shapeId="0">
      <text>
        <r>
          <rPr>
            <sz val="11"/>
            <rFont val="Calibri"/>
            <family val="2"/>
            <charset val="238"/>
          </rPr>
          <t>SZV_B:EgyebAllamiUtem2</t>
        </r>
      </text>
    </comment>
    <comment ref="AM173" authorId="0" shapeId="0">
      <text>
        <r>
          <rPr>
            <sz val="11"/>
            <rFont val="Calibri"/>
            <family val="2"/>
            <charset val="238"/>
          </rPr>
          <t>SZV_B:OnkormanyzatiUtem2</t>
        </r>
      </text>
    </comment>
    <comment ref="AN173" authorId="0" shapeId="0">
      <text>
        <r>
          <rPr>
            <sz val="11"/>
            <rFont val="Calibri"/>
            <family val="2"/>
            <charset val="238"/>
          </rPr>
          <t>SZV_B:EUUtem2</t>
        </r>
      </text>
    </comment>
    <comment ref="AO173" authorId="0" shapeId="0">
      <text>
        <r>
          <rPr>
            <sz val="11"/>
            <rFont val="Calibri"/>
            <family val="2"/>
            <charset val="238"/>
          </rPr>
          <t>SZV_B:EgyebUtem2</t>
        </r>
      </text>
    </comment>
    <comment ref="AP173" authorId="0" shapeId="0">
      <text>
        <r>
          <rPr>
            <sz val="11"/>
            <rFont val="Calibri"/>
            <family val="2"/>
            <charset val="238"/>
          </rPr>
          <t>SZV_B:HitelKotvenyUtem2</t>
        </r>
      </text>
    </comment>
    <comment ref="AQ173" authorId="0" shapeId="0">
      <text>
        <r>
          <rPr>
            <sz val="11"/>
            <rFont val="Calibri"/>
            <family val="2"/>
            <charset val="238"/>
          </rPr>
          <t>SZV_B:OsszesenUtem2</t>
        </r>
      </text>
    </comment>
    <comment ref="AR173" authorId="0" shapeId="0">
      <text>
        <r>
          <rPr>
            <sz val="11"/>
            <rFont val="Calibri"/>
            <family val="2"/>
            <charset val="238"/>
          </rPr>
          <t>SZV_B:ForrashianyUtem2</t>
        </r>
      </text>
    </comment>
    <comment ref="AU173" authorId="0" shapeId="0">
      <text>
        <r>
          <rPr>
            <sz val="11"/>
            <rFont val="Calibri"/>
            <family val="2"/>
            <charset val="238"/>
          </rPr>
          <t>SZV_B:Indokolas</t>
        </r>
      </text>
    </comment>
    <comment ref="AV173" authorId="0" shapeId="0">
      <text>
        <r>
          <rPr>
            <sz val="11"/>
            <rFont val="Calibri"/>
            <family val="2"/>
            <charset val="238"/>
          </rPr>
          <t>SZV_B:Megjegyzes</t>
        </r>
      </text>
    </comment>
    <comment ref="AW173" authorId="0" shapeId="0">
      <text>
        <r>
          <rPr>
            <sz val="11"/>
            <rFont val="Calibri"/>
            <family val="2"/>
            <charset val="238"/>
          </rPr>
          <t>SZV_B:FeladatSorszam</t>
        </r>
      </text>
    </comment>
    <comment ref="AY173" authorId="0" shapeId="0">
      <text>
        <r>
          <rPr>
            <sz val="11"/>
            <rFont val="Calibri"/>
            <family val="2"/>
            <charset val="238"/>
          </rPr>
          <t>SZV_B:ISA</t>
        </r>
      </text>
    </comment>
    <comment ref="B174" authorId="0" shapeId="0">
      <text>
        <r>
          <rPr>
            <sz val="11"/>
            <rFont val="Calibri"/>
            <family val="2"/>
            <charset val="238"/>
          </rPr>
          <t>SZV_B:FontossagiSorrent</t>
        </r>
      </text>
    </comment>
    <comment ref="C174" authorId="0" shapeId="0">
      <text>
        <r>
          <rPr>
            <sz val="11"/>
            <rFont val="Calibri"/>
            <family val="2"/>
            <charset val="238"/>
          </rPr>
          <t>SZV_B:FeladatKategoria</t>
        </r>
      </text>
    </comment>
    <comment ref="D174" authorId="0" shapeId="0">
      <text>
        <r>
          <rPr>
            <sz val="11"/>
            <rFont val="Calibri"/>
            <family val="2"/>
            <charset val="238"/>
          </rPr>
          <t>SZV_B:FeladatMegnevezes</t>
        </r>
      </text>
    </comment>
    <comment ref="E174" authorId="0" shapeId="0">
      <text>
        <r>
          <rPr>
            <sz val="11"/>
            <rFont val="Calibri"/>
            <family val="2"/>
            <charset val="238"/>
          </rPr>
          <t>SZV_B:ElviEngedelySzam</t>
        </r>
      </text>
    </comment>
    <comment ref="F174" authorId="0" shapeId="0">
      <text>
        <r>
          <rPr>
            <sz val="11"/>
            <rFont val="Calibri"/>
            <family val="2"/>
            <charset val="238"/>
          </rPr>
          <t>SZV_B:VKR_Kod</t>
        </r>
      </text>
    </comment>
    <comment ref="G174" authorId="0" shapeId="0">
      <text>
        <r>
          <rPr>
            <sz val="11"/>
            <rFont val="Calibri"/>
            <family val="2"/>
            <charset val="238"/>
          </rPr>
          <t>SZV_B:VKR_Nev</t>
        </r>
      </text>
    </comment>
    <comment ref="H174" authorId="0" shapeId="0">
      <text>
        <r>
          <rPr>
            <sz val="11"/>
            <rFont val="Calibri"/>
            <family val="2"/>
            <charset val="238"/>
          </rPr>
          <t>SZV_B:FeladatAzonosito</t>
        </r>
      </text>
    </comment>
    <comment ref="I174" authorId="0" shapeId="0">
      <text>
        <r>
          <rPr>
            <sz val="11"/>
            <rFont val="Calibri"/>
            <family val="2"/>
            <charset val="238"/>
          </rPr>
          <t>SZV_B:EllatasiTerulet</t>
        </r>
      </text>
    </comment>
    <comment ref="J174" authorId="0" shapeId="0">
      <text>
        <r>
          <rPr>
            <sz val="11"/>
            <rFont val="Calibri"/>
            <family val="2"/>
            <charset val="238"/>
          </rPr>
          <t>SZV_B:EllatasertFelelos</t>
        </r>
      </text>
    </comment>
    <comment ref="K174" authorId="0" shapeId="0">
      <text>
        <r>
          <rPr>
            <sz val="11"/>
            <rFont val="Calibri"/>
            <family val="2"/>
            <charset val="238"/>
          </rPr>
          <t>SZV_B:TervezettNettoKoltseg</t>
        </r>
      </text>
    </comment>
    <comment ref="L174" authorId="0" shapeId="0">
      <text>
        <r>
          <rPr>
            <sz val="11"/>
            <rFont val="Calibri"/>
            <family val="2"/>
            <charset val="238"/>
          </rPr>
          <t>SZV_B:IdotartamKezdes</t>
        </r>
      </text>
    </comment>
    <comment ref="M174" authorId="0" shapeId="0">
      <text>
        <r>
          <rPr>
            <sz val="11"/>
            <rFont val="Calibri"/>
            <family val="2"/>
            <charset val="238"/>
          </rPr>
          <t>SZV_B:IdotartamBefejezes</t>
        </r>
      </text>
    </comment>
    <comment ref="N174" authorId="0" shapeId="0">
      <text>
        <r>
          <rPr>
            <sz val="11"/>
            <rFont val="Calibri"/>
            <family val="2"/>
            <charset val="238"/>
          </rPr>
          <t>SZV_B:NettoKoltsegUtem1</t>
        </r>
      </text>
    </comment>
    <comment ref="O174" authorId="0" shapeId="0">
      <text>
        <r>
          <rPr>
            <sz val="11"/>
            <rFont val="Calibri"/>
            <family val="2"/>
            <charset val="238"/>
          </rPr>
          <t>SZV_B:NettoKoltsegUtem2</t>
        </r>
      </text>
    </comment>
    <comment ref="P174" authorId="0" shapeId="0">
      <text>
        <r>
          <rPr>
            <sz val="11"/>
            <rFont val="Calibri"/>
            <family val="2"/>
            <charset val="238"/>
          </rPr>
          <t>SZV_B:EM_Melleklet2_KTG</t>
        </r>
      </text>
    </comment>
    <comment ref="R174" authorId="0" shapeId="0">
      <text>
        <r>
          <rPr>
            <sz val="11"/>
            <rFont val="Calibri"/>
            <family val="2"/>
            <charset val="238"/>
          </rPr>
          <t>SZV_B:HDUtem1</t>
        </r>
      </text>
    </comment>
    <comment ref="S174" authorId="0" shapeId="0">
      <text>
        <r>
          <rPr>
            <sz val="11"/>
            <rFont val="Calibri"/>
            <family val="2"/>
            <charset val="238"/>
          </rPr>
          <t>SZV_B:ECSUtem1</t>
        </r>
      </text>
    </comment>
    <comment ref="T174" authorId="0" shapeId="0">
      <text>
        <r>
          <rPr>
            <sz val="11"/>
            <rFont val="Calibri"/>
            <family val="2"/>
            <charset val="238"/>
          </rPr>
          <t>SZV_B:KFHUtem1</t>
        </r>
      </text>
    </comment>
    <comment ref="U174" authorId="0" shapeId="0">
      <text>
        <r>
          <rPr>
            <sz val="11"/>
            <rFont val="Calibri"/>
            <family val="2"/>
            <charset val="238"/>
          </rPr>
          <t>SZV_B:Egyeb_SajatUtem1</t>
        </r>
      </text>
    </comment>
    <comment ref="V174" authorId="0" shapeId="0">
      <text>
        <r>
          <rPr>
            <sz val="11"/>
            <rFont val="Calibri"/>
            <family val="2"/>
            <charset val="238"/>
          </rPr>
          <t>SZV_B:DijUtem1</t>
        </r>
      </text>
    </comment>
    <comment ref="W174" authorId="0" shapeId="0">
      <text>
        <r>
          <rPr>
            <sz val="11"/>
            <rFont val="Calibri"/>
            <family val="2"/>
            <charset val="238"/>
          </rPr>
          <t>SZV_B:EM_Melleklet1_Utem1</t>
        </r>
      </text>
    </comment>
    <comment ref="X174" authorId="0" shapeId="0">
      <text>
        <r>
          <rPr>
            <sz val="11"/>
            <rFont val="Calibri"/>
            <family val="2"/>
            <charset val="238"/>
          </rPr>
          <t>SZV_B:EgyebAllamiUtem1</t>
        </r>
      </text>
    </comment>
    <comment ref="Y174" authorId="0" shapeId="0">
      <text>
        <r>
          <rPr>
            <sz val="11"/>
            <rFont val="Calibri"/>
            <family val="2"/>
            <charset val="238"/>
          </rPr>
          <t>SZV_B:OnkormanyzatiUtem1</t>
        </r>
      </text>
    </comment>
    <comment ref="Z174" authorId="0" shapeId="0">
      <text>
        <r>
          <rPr>
            <sz val="11"/>
            <rFont val="Calibri"/>
            <family val="2"/>
            <charset val="238"/>
          </rPr>
          <t>SZV_B:EUUtem1</t>
        </r>
      </text>
    </comment>
    <comment ref="AA174" authorId="0" shapeId="0">
      <text>
        <r>
          <rPr>
            <sz val="11"/>
            <rFont val="Calibri"/>
            <family val="2"/>
            <charset val="238"/>
          </rPr>
          <t>SZV_B:EgyebUtem1</t>
        </r>
      </text>
    </comment>
    <comment ref="AB174" authorId="0" shapeId="0">
      <text>
        <r>
          <rPr>
            <sz val="11"/>
            <rFont val="Calibri"/>
            <family val="2"/>
            <charset val="238"/>
          </rPr>
          <t>SZV_B:HitelKotvenyUtem1</t>
        </r>
      </text>
    </comment>
    <comment ref="AC174" authorId="0" shapeId="0">
      <text>
        <r>
          <rPr>
            <sz val="11"/>
            <rFont val="Calibri"/>
            <family val="2"/>
            <charset val="238"/>
          </rPr>
          <t>SZV_B:OsszesenUtem1</t>
        </r>
      </text>
    </comment>
    <comment ref="AF174" authorId="0" shapeId="0">
      <text>
        <r>
          <rPr>
            <sz val="11"/>
            <rFont val="Calibri"/>
            <family val="2"/>
            <charset val="238"/>
          </rPr>
          <t>SZV_B:HDUtem2</t>
        </r>
      </text>
    </comment>
    <comment ref="AG174" authorId="0" shapeId="0">
      <text>
        <r>
          <rPr>
            <sz val="11"/>
            <rFont val="Calibri"/>
            <family val="2"/>
            <charset val="238"/>
          </rPr>
          <t>SZV_B:ECSUtem2</t>
        </r>
      </text>
    </comment>
    <comment ref="AH174" authorId="0" shapeId="0">
      <text>
        <r>
          <rPr>
            <sz val="11"/>
            <rFont val="Calibri"/>
            <family val="2"/>
            <charset val="238"/>
          </rPr>
          <t>SZV_B:KFHUtem2</t>
        </r>
      </text>
    </comment>
    <comment ref="AI174" authorId="0" shapeId="0">
      <text>
        <r>
          <rPr>
            <sz val="11"/>
            <rFont val="Calibri"/>
            <family val="2"/>
            <charset val="238"/>
          </rPr>
          <t>SZV_B:Egyeb_SajatUtem2</t>
        </r>
      </text>
    </comment>
    <comment ref="AJ174" authorId="0" shapeId="0">
      <text>
        <r>
          <rPr>
            <sz val="11"/>
            <rFont val="Calibri"/>
            <family val="2"/>
            <charset val="238"/>
          </rPr>
          <t>SZV_B:DijUtem2</t>
        </r>
      </text>
    </comment>
    <comment ref="AK174" authorId="0" shapeId="0">
      <text>
        <r>
          <rPr>
            <sz val="11"/>
            <rFont val="Calibri"/>
            <family val="2"/>
            <charset val="238"/>
          </rPr>
          <t>SZV_B:EM_Melleklet1_Utem2</t>
        </r>
      </text>
    </comment>
    <comment ref="AL174" authorId="0" shapeId="0">
      <text>
        <r>
          <rPr>
            <sz val="11"/>
            <rFont val="Calibri"/>
            <family val="2"/>
            <charset val="238"/>
          </rPr>
          <t>SZV_B:EgyebAllamiUtem2</t>
        </r>
      </text>
    </comment>
    <comment ref="AM174" authorId="0" shapeId="0">
      <text>
        <r>
          <rPr>
            <sz val="11"/>
            <rFont val="Calibri"/>
            <family val="2"/>
            <charset val="238"/>
          </rPr>
          <t>SZV_B:OnkormanyzatiUtem2</t>
        </r>
      </text>
    </comment>
    <comment ref="AN174" authorId="0" shapeId="0">
      <text>
        <r>
          <rPr>
            <sz val="11"/>
            <rFont val="Calibri"/>
            <family val="2"/>
            <charset val="238"/>
          </rPr>
          <t>SZV_B:EUUtem2</t>
        </r>
      </text>
    </comment>
    <comment ref="AO174" authorId="0" shapeId="0">
      <text>
        <r>
          <rPr>
            <sz val="11"/>
            <rFont val="Calibri"/>
            <family val="2"/>
            <charset val="238"/>
          </rPr>
          <t>SZV_B:EgyebUtem2</t>
        </r>
      </text>
    </comment>
    <comment ref="AP174" authorId="0" shapeId="0">
      <text>
        <r>
          <rPr>
            <sz val="11"/>
            <rFont val="Calibri"/>
            <family val="2"/>
            <charset val="238"/>
          </rPr>
          <t>SZV_B:HitelKotvenyUtem2</t>
        </r>
      </text>
    </comment>
    <comment ref="AQ174" authorId="0" shapeId="0">
      <text>
        <r>
          <rPr>
            <sz val="11"/>
            <rFont val="Calibri"/>
            <family val="2"/>
            <charset val="238"/>
          </rPr>
          <t>SZV_B:OsszesenUtem2</t>
        </r>
      </text>
    </comment>
    <comment ref="AR174" authorId="0" shapeId="0">
      <text>
        <r>
          <rPr>
            <sz val="11"/>
            <rFont val="Calibri"/>
            <family val="2"/>
            <charset val="238"/>
          </rPr>
          <t>SZV_B:ForrashianyUtem2</t>
        </r>
      </text>
    </comment>
    <comment ref="AU174" authorId="0" shapeId="0">
      <text>
        <r>
          <rPr>
            <sz val="11"/>
            <rFont val="Calibri"/>
            <family val="2"/>
            <charset val="238"/>
          </rPr>
          <t>SZV_B:Indokolas</t>
        </r>
      </text>
    </comment>
    <comment ref="AV174" authorId="0" shapeId="0">
      <text>
        <r>
          <rPr>
            <sz val="11"/>
            <rFont val="Calibri"/>
            <family val="2"/>
            <charset val="238"/>
          </rPr>
          <t>SZV_B:Megjegyzes</t>
        </r>
      </text>
    </comment>
    <comment ref="AW174" authorId="0" shapeId="0">
      <text>
        <r>
          <rPr>
            <sz val="11"/>
            <rFont val="Calibri"/>
            <family val="2"/>
            <charset val="238"/>
          </rPr>
          <t>SZV_B:FeladatSorszam</t>
        </r>
      </text>
    </comment>
    <comment ref="AY174" authorId="0" shapeId="0">
      <text>
        <r>
          <rPr>
            <sz val="11"/>
            <rFont val="Calibri"/>
            <family val="2"/>
            <charset val="238"/>
          </rPr>
          <t>SZV_B:ISA</t>
        </r>
      </text>
    </comment>
    <comment ref="B175" authorId="0" shapeId="0">
      <text>
        <r>
          <rPr>
            <sz val="11"/>
            <rFont val="Calibri"/>
            <family val="2"/>
            <charset val="238"/>
          </rPr>
          <t>SZV_B:FontossagiSorrent</t>
        </r>
      </text>
    </comment>
    <comment ref="C175" authorId="0" shapeId="0">
      <text>
        <r>
          <rPr>
            <sz val="11"/>
            <rFont val="Calibri"/>
            <family val="2"/>
            <charset val="238"/>
          </rPr>
          <t>SZV_B:FeladatKategoria</t>
        </r>
      </text>
    </comment>
    <comment ref="D175" authorId="0" shapeId="0">
      <text>
        <r>
          <rPr>
            <sz val="11"/>
            <rFont val="Calibri"/>
            <family val="2"/>
            <charset val="238"/>
          </rPr>
          <t>SZV_B:FeladatMegnevezes</t>
        </r>
      </text>
    </comment>
    <comment ref="E175" authorId="0" shapeId="0">
      <text>
        <r>
          <rPr>
            <sz val="11"/>
            <rFont val="Calibri"/>
            <family val="2"/>
            <charset val="238"/>
          </rPr>
          <t>SZV_B:ElviEngedelySzam</t>
        </r>
      </text>
    </comment>
    <comment ref="F175" authorId="0" shapeId="0">
      <text>
        <r>
          <rPr>
            <sz val="11"/>
            <rFont val="Calibri"/>
            <family val="2"/>
            <charset val="238"/>
          </rPr>
          <t>SZV_B:VKR_Kod</t>
        </r>
      </text>
    </comment>
    <comment ref="G175" authorId="0" shapeId="0">
      <text>
        <r>
          <rPr>
            <sz val="11"/>
            <rFont val="Calibri"/>
            <family val="2"/>
            <charset val="238"/>
          </rPr>
          <t>SZV_B:VKR_Nev</t>
        </r>
      </text>
    </comment>
    <comment ref="H175" authorId="0" shapeId="0">
      <text>
        <r>
          <rPr>
            <sz val="11"/>
            <rFont val="Calibri"/>
            <family val="2"/>
            <charset val="238"/>
          </rPr>
          <t>SZV_B:FeladatAzonosito</t>
        </r>
      </text>
    </comment>
    <comment ref="I175" authorId="0" shapeId="0">
      <text>
        <r>
          <rPr>
            <sz val="11"/>
            <rFont val="Calibri"/>
            <family val="2"/>
            <charset val="238"/>
          </rPr>
          <t>SZV_B:EllatasiTerulet</t>
        </r>
      </text>
    </comment>
    <comment ref="J175" authorId="0" shapeId="0">
      <text>
        <r>
          <rPr>
            <sz val="11"/>
            <rFont val="Calibri"/>
            <family val="2"/>
            <charset val="238"/>
          </rPr>
          <t>SZV_B:EllatasertFelelos</t>
        </r>
      </text>
    </comment>
    <comment ref="K175" authorId="0" shapeId="0">
      <text>
        <r>
          <rPr>
            <sz val="11"/>
            <rFont val="Calibri"/>
            <family val="2"/>
            <charset val="238"/>
          </rPr>
          <t>SZV_B:TervezettNettoKoltseg</t>
        </r>
      </text>
    </comment>
    <comment ref="L175" authorId="0" shapeId="0">
      <text>
        <r>
          <rPr>
            <sz val="11"/>
            <rFont val="Calibri"/>
            <family val="2"/>
            <charset val="238"/>
          </rPr>
          <t>SZV_B:IdotartamKezdes</t>
        </r>
      </text>
    </comment>
    <comment ref="M175" authorId="0" shapeId="0">
      <text>
        <r>
          <rPr>
            <sz val="11"/>
            <rFont val="Calibri"/>
            <family val="2"/>
            <charset val="238"/>
          </rPr>
          <t>SZV_B:IdotartamBefejezes</t>
        </r>
      </text>
    </comment>
    <comment ref="N175" authorId="0" shapeId="0">
      <text>
        <r>
          <rPr>
            <sz val="11"/>
            <rFont val="Calibri"/>
            <family val="2"/>
            <charset val="238"/>
          </rPr>
          <t>SZV_B:NettoKoltsegUtem1</t>
        </r>
      </text>
    </comment>
    <comment ref="O175" authorId="0" shapeId="0">
      <text>
        <r>
          <rPr>
            <sz val="11"/>
            <rFont val="Calibri"/>
            <family val="2"/>
            <charset val="238"/>
          </rPr>
          <t>SZV_B:NettoKoltsegUtem2</t>
        </r>
      </text>
    </comment>
    <comment ref="P175" authorId="0" shapeId="0">
      <text>
        <r>
          <rPr>
            <sz val="11"/>
            <rFont val="Calibri"/>
            <family val="2"/>
            <charset val="238"/>
          </rPr>
          <t>SZV_B:EM_Melleklet2_KTG</t>
        </r>
      </text>
    </comment>
    <comment ref="R175" authorId="0" shapeId="0">
      <text>
        <r>
          <rPr>
            <sz val="11"/>
            <rFont val="Calibri"/>
            <family val="2"/>
            <charset val="238"/>
          </rPr>
          <t>SZV_B:HDUtem1</t>
        </r>
      </text>
    </comment>
    <comment ref="S175" authorId="0" shapeId="0">
      <text>
        <r>
          <rPr>
            <sz val="11"/>
            <rFont val="Calibri"/>
            <family val="2"/>
            <charset val="238"/>
          </rPr>
          <t>SZV_B:ECSUtem1</t>
        </r>
      </text>
    </comment>
    <comment ref="T175" authorId="0" shapeId="0">
      <text>
        <r>
          <rPr>
            <sz val="11"/>
            <rFont val="Calibri"/>
            <family val="2"/>
            <charset val="238"/>
          </rPr>
          <t>SZV_B:KFHUtem1</t>
        </r>
      </text>
    </comment>
    <comment ref="U175" authorId="0" shapeId="0">
      <text>
        <r>
          <rPr>
            <sz val="11"/>
            <rFont val="Calibri"/>
            <family val="2"/>
            <charset val="238"/>
          </rPr>
          <t>SZV_B:Egyeb_SajatUtem1</t>
        </r>
      </text>
    </comment>
    <comment ref="V175" authorId="0" shapeId="0">
      <text>
        <r>
          <rPr>
            <sz val="11"/>
            <rFont val="Calibri"/>
            <family val="2"/>
            <charset val="238"/>
          </rPr>
          <t>SZV_B:DijUtem1</t>
        </r>
      </text>
    </comment>
    <comment ref="W175" authorId="0" shapeId="0">
      <text>
        <r>
          <rPr>
            <sz val="11"/>
            <rFont val="Calibri"/>
            <family val="2"/>
            <charset val="238"/>
          </rPr>
          <t>SZV_B:EM_Melleklet1_Utem1</t>
        </r>
      </text>
    </comment>
    <comment ref="X175" authorId="0" shapeId="0">
      <text>
        <r>
          <rPr>
            <sz val="11"/>
            <rFont val="Calibri"/>
            <family val="2"/>
            <charset val="238"/>
          </rPr>
          <t>SZV_B:EgyebAllamiUtem1</t>
        </r>
      </text>
    </comment>
    <comment ref="Y175" authorId="0" shapeId="0">
      <text>
        <r>
          <rPr>
            <sz val="11"/>
            <rFont val="Calibri"/>
            <family val="2"/>
            <charset val="238"/>
          </rPr>
          <t>SZV_B:OnkormanyzatiUtem1</t>
        </r>
      </text>
    </comment>
    <comment ref="Z175" authorId="0" shapeId="0">
      <text>
        <r>
          <rPr>
            <sz val="11"/>
            <rFont val="Calibri"/>
            <family val="2"/>
            <charset val="238"/>
          </rPr>
          <t>SZV_B:EUUtem1</t>
        </r>
      </text>
    </comment>
    <comment ref="AA175" authorId="0" shapeId="0">
      <text>
        <r>
          <rPr>
            <sz val="11"/>
            <rFont val="Calibri"/>
            <family val="2"/>
            <charset val="238"/>
          </rPr>
          <t>SZV_B:EgyebUtem1</t>
        </r>
      </text>
    </comment>
    <comment ref="AB175" authorId="0" shapeId="0">
      <text>
        <r>
          <rPr>
            <sz val="11"/>
            <rFont val="Calibri"/>
            <family val="2"/>
            <charset val="238"/>
          </rPr>
          <t>SZV_B:HitelKotvenyUtem1</t>
        </r>
      </text>
    </comment>
    <comment ref="AC175" authorId="0" shapeId="0">
      <text>
        <r>
          <rPr>
            <sz val="11"/>
            <rFont val="Calibri"/>
            <family val="2"/>
            <charset val="238"/>
          </rPr>
          <t>SZV_B:OsszesenUtem1</t>
        </r>
      </text>
    </comment>
    <comment ref="AF175" authorId="0" shapeId="0">
      <text>
        <r>
          <rPr>
            <sz val="11"/>
            <rFont val="Calibri"/>
            <family val="2"/>
            <charset val="238"/>
          </rPr>
          <t>SZV_B:HDUtem2</t>
        </r>
      </text>
    </comment>
    <comment ref="AG175" authorId="0" shapeId="0">
      <text>
        <r>
          <rPr>
            <sz val="11"/>
            <rFont val="Calibri"/>
            <family val="2"/>
            <charset val="238"/>
          </rPr>
          <t>SZV_B:ECSUtem2</t>
        </r>
      </text>
    </comment>
    <comment ref="AH175" authorId="0" shapeId="0">
      <text>
        <r>
          <rPr>
            <sz val="11"/>
            <rFont val="Calibri"/>
            <family val="2"/>
            <charset val="238"/>
          </rPr>
          <t>SZV_B:KFHUtem2</t>
        </r>
      </text>
    </comment>
    <comment ref="AI175" authorId="0" shapeId="0">
      <text>
        <r>
          <rPr>
            <sz val="11"/>
            <rFont val="Calibri"/>
            <family val="2"/>
            <charset val="238"/>
          </rPr>
          <t>SZV_B:Egyeb_SajatUtem2</t>
        </r>
      </text>
    </comment>
    <comment ref="AJ175" authorId="0" shapeId="0">
      <text>
        <r>
          <rPr>
            <sz val="11"/>
            <rFont val="Calibri"/>
            <family val="2"/>
            <charset val="238"/>
          </rPr>
          <t>SZV_B:DijUtem2</t>
        </r>
      </text>
    </comment>
    <comment ref="AK175" authorId="0" shapeId="0">
      <text>
        <r>
          <rPr>
            <sz val="11"/>
            <rFont val="Calibri"/>
            <family val="2"/>
            <charset val="238"/>
          </rPr>
          <t>SZV_B:EM_Melleklet1_Utem2</t>
        </r>
      </text>
    </comment>
    <comment ref="AL175" authorId="0" shapeId="0">
      <text>
        <r>
          <rPr>
            <sz val="11"/>
            <rFont val="Calibri"/>
            <family val="2"/>
            <charset val="238"/>
          </rPr>
          <t>SZV_B:EgyebAllamiUtem2</t>
        </r>
      </text>
    </comment>
    <comment ref="AM175" authorId="0" shapeId="0">
      <text>
        <r>
          <rPr>
            <sz val="11"/>
            <rFont val="Calibri"/>
            <family val="2"/>
            <charset val="238"/>
          </rPr>
          <t>SZV_B:OnkormanyzatiUtem2</t>
        </r>
      </text>
    </comment>
    <comment ref="AN175" authorId="0" shapeId="0">
      <text>
        <r>
          <rPr>
            <sz val="11"/>
            <rFont val="Calibri"/>
            <family val="2"/>
            <charset val="238"/>
          </rPr>
          <t>SZV_B:EUUtem2</t>
        </r>
      </text>
    </comment>
    <comment ref="AO175" authorId="0" shapeId="0">
      <text>
        <r>
          <rPr>
            <sz val="11"/>
            <rFont val="Calibri"/>
            <family val="2"/>
            <charset val="238"/>
          </rPr>
          <t>SZV_B:EgyebUtem2</t>
        </r>
      </text>
    </comment>
    <comment ref="AP175" authorId="0" shapeId="0">
      <text>
        <r>
          <rPr>
            <sz val="11"/>
            <rFont val="Calibri"/>
            <family val="2"/>
            <charset val="238"/>
          </rPr>
          <t>SZV_B:HitelKotvenyUtem2</t>
        </r>
      </text>
    </comment>
    <comment ref="AQ175" authorId="0" shapeId="0">
      <text>
        <r>
          <rPr>
            <sz val="11"/>
            <rFont val="Calibri"/>
            <family val="2"/>
            <charset val="238"/>
          </rPr>
          <t>SZV_B:OsszesenUtem2</t>
        </r>
      </text>
    </comment>
    <comment ref="AR175" authorId="0" shapeId="0">
      <text>
        <r>
          <rPr>
            <sz val="11"/>
            <rFont val="Calibri"/>
            <family val="2"/>
            <charset val="238"/>
          </rPr>
          <t>SZV_B:ForrashianyUtem2</t>
        </r>
      </text>
    </comment>
    <comment ref="AU175" authorId="0" shapeId="0">
      <text>
        <r>
          <rPr>
            <sz val="11"/>
            <rFont val="Calibri"/>
            <family val="2"/>
            <charset val="238"/>
          </rPr>
          <t>SZV_B:Indokolas</t>
        </r>
      </text>
    </comment>
    <comment ref="AV175" authorId="0" shapeId="0">
      <text>
        <r>
          <rPr>
            <sz val="11"/>
            <rFont val="Calibri"/>
            <family val="2"/>
            <charset val="238"/>
          </rPr>
          <t>SZV_B:Megjegyzes</t>
        </r>
      </text>
    </comment>
    <comment ref="AW175" authorId="0" shapeId="0">
      <text>
        <r>
          <rPr>
            <sz val="11"/>
            <rFont val="Calibri"/>
            <family val="2"/>
            <charset val="238"/>
          </rPr>
          <t>SZV_B:FeladatSorszam</t>
        </r>
      </text>
    </comment>
    <comment ref="AY175" authorId="0" shapeId="0">
      <text>
        <r>
          <rPr>
            <sz val="11"/>
            <rFont val="Calibri"/>
            <family val="2"/>
            <charset val="238"/>
          </rPr>
          <t>SZV_B:ISA</t>
        </r>
      </text>
    </comment>
    <comment ref="B176" authorId="0" shapeId="0">
      <text>
        <r>
          <rPr>
            <sz val="11"/>
            <rFont val="Calibri"/>
            <family val="2"/>
            <charset val="238"/>
          </rPr>
          <t>SZV_B:FontossagiSorrent</t>
        </r>
      </text>
    </comment>
    <comment ref="C176" authorId="0" shapeId="0">
      <text>
        <r>
          <rPr>
            <sz val="11"/>
            <rFont val="Calibri"/>
            <family val="2"/>
            <charset val="238"/>
          </rPr>
          <t>SZV_B:FeladatKategoria</t>
        </r>
      </text>
    </comment>
    <comment ref="D176" authorId="0" shapeId="0">
      <text>
        <r>
          <rPr>
            <sz val="11"/>
            <rFont val="Calibri"/>
            <family val="2"/>
            <charset val="238"/>
          </rPr>
          <t>SZV_B:FeladatMegnevezes</t>
        </r>
      </text>
    </comment>
    <comment ref="E176" authorId="0" shapeId="0">
      <text>
        <r>
          <rPr>
            <sz val="11"/>
            <rFont val="Calibri"/>
            <family val="2"/>
            <charset val="238"/>
          </rPr>
          <t>SZV_B:ElviEngedelySzam</t>
        </r>
      </text>
    </comment>
    <comment ref="F176" authorId="0" shapeId="0">
      <text>
        <r>
          <rPr>
            <sz val="11"/>
            <rFont val="Calibri"/>
            <family val="2"/>
            <charset val="238"/>
          </rPr>
          <t>SZV_B:VKR_Kod</t>
        </r>
      </text>
    </comment>
    <comment ref="G176" authorId="0" shapeId="0">
      <text>
        <r>
          <rPr>
            <sz val="11"/>
            <rFont val="Calibri"/>
            <family val="2"/>
            <charset val="238"/>
          </rPr>
          <t>SZV_B:VKR_Nev</t>
        </r>
      </text>
    </comment>
    <comment ref="H176" authorId="0" shapeId="0">
      <text>
        <r>
          <rPr>
            <sz val="11"/>
            <rFont val="Calibri"/>
            <family val="2"/>
            <charset val="238"/>
          </rPr>
          <t>SZV_B:FeladatAzonosito</t>
        </r>
      </text>
    </comment>
    <comment ref="I176" authorId="0" shapeId="0">
      <text>
        <r>
          <rPr>
            <sz val="11"/>
            <rFont val="Calibri"/>
            <family val="2"/>
            <charset val="238"/>
          </rPr>
          <t>SZV_B:EllatasiTerulet</t>
        </r>
      </text>
    </comment>
    <comment ref="J176" authorId="0" shapeId="0">
      <text>
        <r>
          <rPr>
            <sz val="11"/>
            <rFont val="Calibri"/>
            <family val="2"/>
            <charset val="238"/>
          </rPr>
          <t>SZV_B:EllatasertFelelos</t>
        </r>
      </text>
    </comment>
    <comment ref="K176" authorId="0" shapeId="0">
      <text>
        <r>
          <rPr>
            <sz val="11"/>
            <rFont val="Calibri"/>
            <family val="2"/>
            <charset val="238"/>
          </rPr>
          <t>SZV_B:TervezettNettoKoltseg</t>
        </r>
      </text>
    </comment>
    <comment ref="L176" authorId="0" shapeId="0">
      <text>
        <r>
          <rPr>
            <sz val="11"/>
            <rFont val="Calibri"/>
            <family val="2"/>
            <charset val="238"/>
          </rPr>
          <t>SZV_B:IdotartamKezdes</t>
        </r>
      </text>
    </comment>
    <comment ref="M176" authorId="0" shapeId="0">
      <text>
        <r>
          <rPr>
            <sz val="11"/>
            <rFont val="Calibri"/>
            <family val="2"/>
            <charset val="238"/>
          </rPr>
          <t>SZV_B:IdotartamBefejezes</t>
        </r>
      </text>
    </comment>
    <comment ref="N176" authorId="0" shapeId="0">
      <text>
        <r>
          <rPr>
            <sz val="11"/>
            <rFont val="Calibri"/>
            <family val="2"/>
            <charset val="238"/>
          </rPr>
          <t>SZV_B:NettoKoltsegUtem1</t>
        </r>
      </text>
    </comment>
    <comment ref="O176" authorId="0" shapeId="0">
      <text>
        <r>
          <rPr>
            <sz val="11"/>
            <rFont val="Calibri"/>
            <family val="2"/>
            <charset val="238"/>
          </rPr>
          <t>SZV_B:NettoKoltsegUtem2</t>
        </r>
      </text>
    </comment>
    <comment ref="P176" authorId="0" shapeId="0">
      <text>
        <r>
          <rPr>
            <sz val="11"/>
            <rFont val="Calibri"/>
            <family val="2"/>
            <charset val="238"/>
          </rPr>
          <t>SZV_B:EM_Melleklet2_KTG</t>
        </r>
      </text>
    </comment>
    <comment ref="R176" authorId="0" shapeId="0">
      <text>
        <r>
          <rPr>
            <sz val="11"/>
            <rFont val="Calibri"/>
            <family val="2"/>
            <charset val="238"/>
          </rPr>
          <t>SZV_B:HDUtem1</t>
        </r>
      </text>
    </comment>
    <comment ref="S176" authorId="0" shapeId="0">
      <text>
        <r>
          <rPr>
            <sz val="11"/>
            <rFont val="Calibri"/>
            <family val="2"/>
            <charset val="238"/>
          </rPr>
          <t>SZV_B:ECSUtem1</t>
        </r>
      </text>
    </comment>
    <comment ref="T176" authorId="0" shapeId="0">
      <text>
        <r>
          <rPr>
            <sz val="11"/>
            <rFont val="Calibri"/>
            <family val="2"/>
            <charset val="238"/>
          </rPr>
          <t>SZV_B:KFHUtem1</t>
        </r>
      </text>
    </comment>
    <comment ref="U176" authorId="0" shapeId="0">
      <text>
        <r>
          <rPr>
            <sz val="11"/>
            <rFont val="Calibri"/>
            <family val="2"/>
            <charset val="238"/>
          </rPr>
          <t>SZV_B:Egyeb_SajatUtem1</t>
        </r>
      </text>
    </comment>
    <comment ref="V176" authorId="0" shapeId="0">
      <text>
        <r>
          <rPr>
            <sz val="11"/>
            <rFont val="Calibri"/>
            <family val="2"/>
            <charset val="238"/>
          </rPr>
          <t>SZV_B:DijUtem1</t>
        </r>
      </text>
    </comment>
    <comment ref="W176" authorId="0" shapeId="0">
      <text>
        <r>
          <rPr>
            <sz val="11"/>
            <rFont val="Calibri"/>
            <family val="2"/>
            <charset val="238"/>
          </rPr>
          <t>SZV_B:EM_Melleklet1_Utem1</t>
        </r>
      </text>
    </comment>
    <comment ref="X176" authorId="0" shapeId="0">
      <text>
        <r>
          <rPr>
            <sz val="11"/>
            <rFont val="Calibri"/>
            <family val="2"/>
            <charset val="238"/>
          </rPr>
          <t>SZV_B:EgyebAllamiUtem1</t>
        </r>
      </text>
    </comment>
    <comment ref="Y176" authorId="0" shapeId="0">
      <text>
        <r>
          <rPr>
            <sz val="11"/>
            <rFont val="Calibri"/>
            <family val="2"/>
            <charset val="238"/>
          </rPr>
          <t>SZV_B:OnkormanyzatiUtem1</t>
        </r>
      </text>
    </comment>
    <comment ref="Z176" authorId="0" shapeId="0">
      <text>
        <r>
          <rPr>
            <sz val="11"/>
            <rFont val="Calibri"/>
            <family val="2"/>
            <charset val="238"/>
          </rPr>
          <t>SZV_B:EUUtem1</t>
        </r>
      </text>
    </comment>
    <comment ref="AA176" authorId="0" shapeId="0">
      <text>
        <r>
          <rPr>
            <sz val="11"/>
            <rFont val="Calibri"/>
            <family val="2"/>
            <charset val="238"/>
          </rPr>
          <t>SZV_B:EgyebUtem1</t>
        </r>
      </text>
    </comment>
    <comment ref="AB176" authorId="0" shapeId="0">
      <text>
        <r>
          <rPr>
            <sz val="11"/>
            <rFont val="Calibri"/>
            <family val="2"/>
            <charset val="238"/>
          </rPr>
          <t>SZV_B:HitelKotvenyUtem1</t>
        </r>
      </text>
    </comment>
    <comment ref="AC176" authorId="0" shapeId="0">
      <text>
        <r>
          <rPr>
            <sz val="11"/>
            <rFont val="Calibri"/>
            <family val="2"/>
            <charset val="238"/>
          </rPr>
          <t>SZV_B:OsszesenUtem1</t>
        </r>
      </text>
    </comment>
    <comment ref="AF176" authorId="0" shapeId="0">
      <text>
        <r>
          <rPr>
            <sz val="11"/>
            <rFont val="Calibri"/>
            <family val="2"/>
            <charset val="238"/>
          </rPr>
          <t>SZV_B:HDUtem2</t>
        </r>
      </text>
    </comment>
    <comment ref="AG176" authorId="0" shapeId="0">
      <text>
        <r>
          <rPr>
            <sz val="11"/>
            <rFont val="Calibri"/>
            <family val="2"/>
            <charset val="238"/>
          </rPr>
          <t>SZV_B:ECSUtem2</t>
        </r>
      </text>
    </comment>
    <comment ref="AH176" authorId="0" shapeId="0">
      <text>
        <r>
          <rPr>
            <sz val="11"/>
            <rFont val="Calibri"/>
            <family val="2"/>
            <charset val="238"/>
          </rPr>
          <t>SZV_B:KFHUtem2</t>
        </r>
      </text>
    </comment>
    <comment ref="AI176" authorId="0" shapeId="0">
      <text>
        <r>
          <rPr>
            <sz val="11"/>
            <rFont val="Calibri"/>
            <family val="2"/>
            <charset val="238"/>
          </rPr>
          <t>SZV_B:Egyeb_SajatUtem2</t>
        </r>
      </text>
    </comment>
    <comment ref="AJ176" authorId="0" shapeId="0">
      <text>
        <r>
          <rPr>
            <sz val="11"/>
            <rFont val="Calibri"/>
            <family val="2"/>
            <charset val="238"/>
          </rPr>
          <t>SZV_B:DijUtem2</t>
        </r>
      </text>
    </comment>
    <comment ref="AK176" authorId="0" shapeId="0">
      <text>
        <r>
          <rPr>
            <sz val="11"/>
            <rFont val="Calibri"/>
            <family val="2"/>
            <charset val="238"/>
          </rPr>
          <t>SZV_B:EM_Melleklet1_Utem2</t>
        </r>
      </text>
    </comment>
    <comment ref="AL176" authorId="0" shapeId="0">
      <text>
        <r>
          <rPr>
            <sz val="11"/>
            <rFont val="Calibri"/>
            <family val="2"/>
            <charset val="238"/>
          </rPr>
          <t>SZV_B:EgyebAllamiUtem2</t>
        </r>
      </text>
    </comment>
    <comment ref="AM176" authorId="0" shapeId="0">
      <text>
        <r>
          <rPr>
            <sz val="11"/>
            <rFont val="Calibri"/>
            <family val="2"/>
            <charset val="238"/>
          </rPr>
          <t>SZV_B:OnkormanyzatiUtem2</t>
        </r>
      </text>
    </comment>
    <comment ref="AN176" authorId="0" shapeId="0">
      <text>
        <r>
          <rPr>
            <sz val="11"/>
            <rFont val="Calibri"/>
            <family val="2"/>
            <charset val="238"/>
          </rPr>
          <t>SZV_B:EUUtem2</t>
        </r>
      </text>
    </comment>
    <comment ref="AO176" authorId="0" shapeId="0">
      <text>
        <r>
          <rPr>
            <sz val="11"/>
            <rFont val="Calibri"/>
            <family val="2"/>
            <charset val="238"/>
          </rPr>
          <t>SZV_B:EgyebUtem2</t>
        </r>
      </text>
    </comment>
    <comment ref="AP176" authorId="0" shapeId="0">
      <text>
        <r>
          <rPr>
            <sz val="11"/>
            <rFont val="Calibri"/>
            <family val="2"/>
            <charset val="238"/>
          </rPr>
          <t>SZV_B:HitelKotvenyUtem2</t>
        </r>
      </text>
    </comment>
    <comment ref="AQ176" authorId="0" shapeId="0">
      <text>
        <r>
          <rPr>
            <sz val="11"/>
            <rFont val="Calibri"/>
            <family val="2"/>
            <charset val="238"/>
          </rPr>
          <t>SZV_B:OsszesenUtem2</t>
        </r>
      </text>
    </comment>
    <comment ref="AR176" authorId="0" shapeId="0">
      <text>
        <r>
          <rPr>
            <sz val="11"/>
            <rFont val="Calibri"/>
            <family val="2"/>
            <charset val="238"/>
          </rPr>
          <t>SZV_B:ForrashianyUtem2</t>
        </r>
      </text>
    </comment>
    <comment ref="AU176" authorId="0" shapeId="0">
      <text>
        <r>
          <rPr>
            <sz val="11"/>
            <rFont val="Calibri"/>
            <family val="2"/>
            <charset val="238"/>
          </rPr>
          <t>SZV_B:Indokolas</t>
        </r>
      </text>
    </comment>
    <comment ref="AV176" authorId="0" shapeId="0">
      <text>
        <r>
          <rPr>
            <sz val="11"/>
            <rFont val="Calibri"/>
            <family val="2"/>
            <charset val="238"/>
          </rPr>
          <t>SZV_B:Megjegyzes</t>
        </r>
      </text>
    </comment>
    <comment ref="AW176" authorId="0" shapeId="0">
      <text>
        <r>
          <rPr>
            <sz val="11"/>
            <rFont val="Calibri"/>
            <family val="2"/>
            <charset val="238"/>
          </rPr>
          <t>SZV_B:FeladatSorszam</t>
        </r>
      </text>
    </comment>
    <comment ref="AY176" authorId="0" shapeId="0">
      <text>
        <r>
          <rPr>
            <sz val="11"/>
            <rFont val="Calibri"/>
            <family val="2"/>
            <charset val="238"/>
          </rPr>
          <t>SZV_B:ISA</t>
        </r>
      </text>
    </comment>
    <comment ref="B177" authorId="0" shapeId="0">
      <text>
        <r>
          <rPr>
            <sz val="11"/>
            <rFont val="Calibri"/>
            <family val="2"/>
            <charset val="238"/>
          </rPr>
          <t>SZV_B:FontossagiSorrent</t>
        </r>
      </text>
    </comment>
    <comment ref="C177" authorId="0" shapeId="0">
      <text>
        <r>
          <rPr>
            <sz val="11"/>
            <rFont val="Calibri"/>
            <family val="2"/>
            <charset val="238"/>
          </rPr>
          <t>SZV_B:FeladatKategoria</t>
        </r>
      </text>
    </comment>
    <comment ref="D177" authorId="0" shapeId="0">
      <text>
        <r>
          <rPr>
            <sz val="11"/>
            <rFont val="Calibri"/>
            <family val="2"/>
            <charset val="238"/>
          </rPr>
          <t>SZV_B:FeladatMegnevezes</t>
        </r>
      </text>
    </comment>
    <comment ref="E177" authorId="0" shapeId="0">
      <text>
        <r>
          <rPr>
            <sz val="11"/>
            <rFont val="Calibri"/>
            <family val="2"/>
            <charset val="238"/>
          </rPr>
          <t>SZV_B:ElviEngedelySzam</t>
        </r>
      </text>
    </comment>
    <comment ref="F177" authorId="0" shapeId="0">
      <text>
        <r>
          <rPr>
            <sz val="11"/>
            <rFont val="Calibri"/>
            <family val="2"/>
            <charset val="238"/>
          </rPr>
          <t>SZV_B:VKR_Kod</t>
        </r>
      </text>
    </comment>
    <comment ref="G177" authorId="0" shapeId="0">
      <text>
        <r>
          <rPr>
            <sz val="11"/>
            <rFont val="Calibri"/>
            <family val="2"/>
            <charset val="238"/>
          </rPr>
          <t>SZV_B:VKR_Nev</t>
        </r>
      </text>
    </comment>
    <comment ref="H177" authorId="0" shapeId="0">
      <text>
        <r>
          <rPr>
            <sz val="11"/>
            <rFont val="Calibri"/>
            <family val="2"/>
            <charset val="238"/>
          </rPr>
          <t>SZV_B:FeladatAzonosito</t>
        </r>
      </text>
    </comment>
    <comment ref="I177" authorId="0" shapeId="0">
      <text>
        <r>
          <rPr>
            <sz val="11"/>
            <rFont val="Calibri"/>
            <family val="2"/>
            <charset val="238"/>
          </rPr>
          <t>SZV_B:EllatasiTerulet</t>
        </r>
      </text>
    </comment>
    <comment ref="J177" authorId="0" shapeId="0">
      <text>
        <r>
          <rPr>
            <sz val="11"/>
            <rFont val="Calibri"/>
            <family val="2"/>
            <charset val="238"/>
          </rPr>
          <t>SZV_B:EllatasertFelelos</t>
        </r>
      </text>
    </comment>
    <comment ref="K177" authorId="0" shapeId="0">
      <text>
        <r>
          <rPr>
            <sz val="11"/>
            <rFont val="Calibri"/>
            <family val="2"/>
            <charset val="238"/>
          </rPr>
          <t>SZV_B:TervezettNettoKoltseg</t>
        </r>
      </text>
    </comment>
    <comment ref="L177" authorId="0" shapeId="0">
      <text>
        <r>
          <rPr>
            <sz val="11"/>
            <rFont val="Calibri"/>
            <family val="2"/>
            <charset val="238"/>
          </rPr>
          <t>SZV_B:IdotartamKezdes</t>
        </r>
      </text>
    </comment>
    <comment ref="M177" authorId="0" shapeId="0">
      <text>
        <r>
          <rPr>
            <sz val="11"/>
            <rFont val="Calibri"/>
            <family val="2"/>
            <charset val="238"/>
          </rPr>
          <t>SZV_B:IdotartamBefejezes</t>
        </r>
      </text>
    </comment>
    <comment ref="N177" authorId="0" shapeId="0">
      <text>
        <r>
          <rPr>
            <sz val="11"/>
            <rFont val="Calibri"/>
            <family val="2"/>
            <charset val="238"/>
          </rPr>
          <t>SZV_B:NettoKoltsegUtem1</t>
        </r>
      </text>
    </comment>
    <comment ref="O177" authorId="0" shapeId="0">
      <text>
        <r>
          <rPr>
            <sz val="11"/>
            <rFont val="Calibri"/>
            <family val="2"/>
            <charset val="238"/>
          </rPr>
          <t>SZV_B:NettoKoltsegUtem2</t>
        </r>
      </text>
    </comment>
    <comment ref="P177" authorId="0" shapeId="0">
      <text>
        <r>
          <rPr>
            <sz val="11"/>
            <rFont val="Calibri"/>
            <family val="2"/>
            <charset val="238"/>
          </rPr>
          <t>SZV_B:EM_Melleklet2_KTG</t>
        </r>
      </text>
    </comment>
    <comment ref="R177" authorId="0" shapeId="0">
      <text>
        <r>
          <rPr>
            <sz val="11"/>
            <rFont val="Calibri"/>
            <family val="2"/>
            <charset val="238"/>
          </rPr>
          <t>SZV_B:HDUtem1</t>
        </r>
      </text>
    </comment>
    <comment ref="S177" authorId="0" shapeId="0">
      <text>
        <r>
          <rPr>
            <sz val="11"/>
            <rFont val="Calibri"/>
            <family val="2"/>
            <charset val="238"/>
          </rPr>
          <t>SZV_B:ECSUtem1</t>
        </r>
      </text>
    </comment>
    <comment ref="T177" authorId="0" shapeId="0">
      <text>
        <r>
          <rPr>
            <sz val="11"/>
            <rFont val="Calibri"/>
            <family val="2"/>
            <charset val="238"/>
          </rPr>
          <t>SZV_B:KFHUtem1</t>
        </r>
      </text>
    </comment>
    <comment ref="U177" authorId="0" shapeId="0">
      <text>
        <r>
          <rPr>
            <sz val="11"/>
            <rFont val="Calibri"/>
            <family val="2"/>
            <charset val="238"/>
          </rPr>
          <t>SZV_B:Egyeb_SajatUtem1</t>
        </r>
      </text>
    </comment>
    <comment ref="V177" authorId="0" shapeId="0">
      <text>
        <r>
          <rPr>
            <sz val="11"/>
            <rFont val="Calibri"/>
            <family val="2"/>
            <charset val="238"/>
          </rPr>
          <t>SZV_B:DijUtem1</t>
        </r>
      </text>
    </comment>
    <comment ref="W177" authorId="0" shapeId="0">
      <text>
        <r>
          <rPr>
            <sz val="11"/>
            <rFont val="Calibri"/>
            <family val="2"/>
            <charset val="238"/>
          </rPr>
          <t>SZV_B:EM_Melleklet1_Utem1</t>
        </r>
      </text>
    </comment>
    <comment ref="X177" authorId="0" shapeId="0">
      <text>
        <r>
          <rPr>
            <sz val="11"/>
            <rFont val="Calibri"/>
            <family val="2"/>
            <charset val="238"/>
          </rPr>
          <t>SZV_B:EgyebAllamiUtem1</t>
        </r>
      </text>
    </comment>
    <comment ref="Y177" authorId="0" shapeId="0">
      <text>
        <r>
          <rPr>
            <sz val="11"/>
            <rFont val="Calibri"/>
            <family val="2"/>
            <charset val="238"/>
          </rPr>
          <t>SZV_B:OnkormanyzatiUtem1</t>
        </r>
      </text>
    </comment>
    <comment ref="Z177" authorId="0" shapeId="0">
      <text>
        <r>
          <rPr>
            <sz val="11"/>
            <rFont val="Calibri"/>
            <family val="2"/>
            <charset val="238"/>
          </rPr>
          <t>SZV_B:EUUtem1</t>
        </r>
      </text>
    </comment>
    <comment ref="AA177" authorId="0" shapeId="0">
      <text>
        <r>
          <rPr>
            <sz val="11"/>
            <rFont val="Calibri"/>
            <family val="2"/>
            <charset val="238"/>
          </rPr>
          <t>SZV_B:EgyebUtem1</t>
        </r>
      </text>
    </comment>
    <comment ref="AB177" authorId="0" shapeId="0">
      <text>
        <r>
          <rPr>
            <sz val="11"/>
            <rFont val="Calibri"/>
            <family val="2"/>
            <charset val="238"/>
          </rPr>
          <t>SZV_B:HitelKotvenyUtem1</t>
        </r>
      </text>
    </comment>
    <comment ref="AC177" authorId="0" shapeId="0">
      <text>
        <r>
          <rPr>
            <sz val="11"/>
            <rFont val="Calibri"/>
            <family val="2"/>
            <charset val="238"/>
          </rPr>
          <t>SZV_B:OsszesenUtem1</t>
        </r>
      </text>
    </comment>
    <comment ref="AF177" authorId="0" shapeId="0">
      <text>
        <r>
          <rPr>
            <sz val="11"/>
            <rFont val="Calibri"/>
            <family val="2"/>
            <charset val="238"/>
          </rPr>
          <t>SZV_B:HDUtem2</t>
        </r>
      </text>
    </comment>
    <comment ref="AG177" authorId="0" shapeId="0">
      <text>
        <r>
          <rPr>
            <sz val="11"/>
            <rFont val="Calibri"/>
            <family val="2"/>
            <charset val="238"/>
          </rPr>
          <t>SZV_B:ECSUtem2</t>
        </r>
      </text>
    </comment>
    <comment ref="AH177" authorId="0" shapeId="0">
      <text>
        <r>
          <rPr>
            <sz val="11"/>
            <rFont val="Calibri"/>
            <family val="2"/>
            <charset val="238"/>
          </rPr>
          <t>SZV_B:KFHUtem2</t>
        </r>
      </text>
    </comment>
    <comment ref="AI177" authorId="0" shapeId="0">
      <text>
        <r>
          <rPr>
            <sz val="11"/>
            <rFont val="Calibri"/>
            <family val="2"/>
            <charset val="238"/>
          </rPr>
          <t>SZV_B:Egyeb_SajatUtem2</t>
        </r>
      </text>
    </comment>
    <comment ref="AJ177" authorId="0" shapeId="0">
      <text>
        <r>
          <rPr>
            <sz val="11"/>
            <rFont val="Calibri"/>
            <family val="2"/>
            <charset val="238"/>
          </rPr>
          <t>SZV_B:DijUtem2</t>
        </r>
      </text>
    </comment>
    <comment ref="AK177" authorId="0" shapeId="0">
      <text>
        <r>
          <rPr>
            <sz val="11"/>
            <rFont val="Calibri"/>
            <family val="2"/>
            <charset val="238"/>
          </rPr>
          <t>SZV_B:EM_Melleklet1_Utem2</t>
        </r>
      </text>
    </comment>
    <comment ref="AL177" authorId="0" shapeId="0">
      <text>
        <r>
          <rPr>
            <sz val="11"/>
            <rFont val="Calibri"/>
            <family val="2"/>
            <charset val="238"/>
          </rPr>
          <t>SZV_B:EgyebAllamiUtem2</t>
        </r>
      </text>
    </comment>
    <comment ref="AM177" authorId="0" shapeId="0">
      <text>
        <r>
          <rPr>
            <sz val="11"/>
            <rFont val="Calibri"/>
            <family val="2"/>
            <charset val="238"/>
          </rPr>
          <t>SZV_B:OnkormanyzatiUtem2</t>
        </r>
      </text>
    </comment>
    <comment ref="AN177" authorId="0" shapeId="0">
      <text>
        <r>
          <rPr>
            <sz val="11"/>
            <rFont val="Calibri"/>
            <family val="2"/>
            <charset val="238"/>
          </rPr>
          <t>SZV_B:EUUtem2</t>
        </r>
      </text>
    </comment>
    <comment ref="AO177" authorId="0" shapeId="0">
      <text>
        <r>
          <rPr>
            <sz val="11"/>
            <rFont val="Calibri"/>
            <family val="2"/>
            <charset val="238"/>
          </rPr>
          <t>SZV_B:EgyebUtem2</t>
        </r>
      </text>
    </comment>
    <comment ref="AP177" authorId="0" shapeId="0">
      <text>
        <r>
          <rPr>
            <sz val="11"/>
            <rFont val="Calibri"/>
            <family val="2"/>
            <charset val="238"/>
          </rPr>
          <t>SZV_B:HitelKotvenyUtem2</t>
        </r>
      </text>
    </comment>
    <comment ref="AQ177" authorId="0" shapeId="0">
      <text>
        <r>
          <rPr>
            <sz val="11"/>
            <rFont val="Calibri"/>
            <family val="2"/>
            <charset val="238"/>
          </rPr>
          <t>SZV_B:OsszesenUtem2</t>
        </r>
      </text>
    </comment>
    <comment ref="AR177" authorId="0" shapeId="0">
      <text>
        <r>
          <rPr>
            <sz val="11"/>
            <rFont val="Calibri"/>
            <family val="2"/>
            <charset val="238"/>
          </rPr>
          <t>SZV_B:ForrashianyUtem2</t>
        </r>
      </text>
    </comment>
    <comment ref="AU177" authorId="0" shapeId="0">
      <text>
        <r>
          <rPr>
            <sz val="11"/>
            <rFont val="Calibri"/>
            <family val="2"/>
            <charset val="238"/>
          </rPr>
          <t>SZV_B:Indokolas</t>
        </r>
      </text>
    </comment>
    <comment ref="AV177" authorId="0" shapeId="0">
      <text>
        <r>
          <rPr>
            <sz val="11"/>
            <rFont val="Calibri"/>
            <family val="2"/>
            <charset val="238"/>
          </rPr>
          <t>SZV_B:Megjegyzes</t>
        </r>
      </text>
    </comment>
    <comment ref="AW177" authorId="0" shapeId="0">
      <text>
        <r>
          <rPr>
            <sz val="11"/>
            <rFont val="Calibri"/>
            <family val="2"/>
            <charset val="238"/>
          </rPr>
          <t>SZV_B:FeladatSorszam</t>
        </r>
      </text>
    </comment>
    <comment ref="AY177" authorId="0" shapeId="0">
      <text>
        <r>
          <rPr>
            <sz val="11"/>
            <rFont val="Calibri"/>
            <family val="2"/>
            <charset val="238"/>
          </rPr>
          <t>SZV_B:ISA</t>
        </r>
      </text>
    </comment>
    <comment ref="B178" authorId="0" shapeId="0">
      <text>
        <r>
          <rPr>
            <sz val="11"/>
            <rFont val="Calibri"/>
            <family val="2"/>
            <charset val="238"/>
          </rPr>
          <t>SZV_B:FontossagiSorrent</t>
        </r>
      </text>
    </comment>
    <comment ref="C178" authorId="0" shapeId="0">
      <text>
        <r>
          <rPr>
            <sz val="11"/>
            <rFont val="Calibri"/>
            <family val="2"/>
            <charset val="238"/>
          </rPr>
          <t>SZV_B:FeladatKategoria</t>
        </r>
      </text>
    </comment>
    <comment ref="D178" authorId="0" shapeId="0">
      <text>
        <r>
          <rPr>
            <sz val="11"/>
            <rFont val="Calibri"/>
            <family val="2"/>
            <charset val="238"/>
          </rPr>
          <t>SZV_B:FeladatMegnevezes</t>
        </r>
      </text>
    </comment>
    <comment ref="E178" authorId="0" shapeId="0">
      <text>
        <r>
          <rPr>
            <sz val="11"/>
            <rFont val="Calibri"/>
            <family val="2"/>
            <charset val="238"/>
          </rPr>
          <t>SZV_B:ElviEngedelySzam</t>
        </r>
      </text>
    </comment>
    <comment ref="F178" authorId="0" shapeId="0">
      <text>
        <r>
          <rPr>
            <sz val="11"/>
            <rFont val="Calibri"/>
            <family val="2"/>
            <charset val="238"/>
          </rPr>
          <t>SZV_B:VKR_Kod</t>
        </r>
      </text>
    </comment>
    <comment ref="G178" authorId="0" shapeId="0">
      <text>
        <r>
          <rPr>
            <sz val="11"/>
            <rFont val="Calibri"/>
            <family val="2"/>
            <charset val="238"/>
          </rPr>
          <t>SZV_B:VKR_Nev</t>
        </r>
      </text>
    </comment>
    <comment ref="H178" authorId="0" shapeId="0">
      <text>
        <r>
          <rPr>
            <sz val="11"/>
            <rFont val="Calibri"/>
            <family val="2"/>
            <charset val="238"/>
          </rPr>
          <t>SZV_B:FeladatAzonosito</t>
        </r>
      </text>
    </comment>
    <comment ref="I178" authorId="0" shapeId="0">
      <text>
        <r>
          <rPr>
            <sz val="11"/>
            <rFont val="Calibri"/>
            <family val="2"/>
            <charset val="238"/>
          </rPr>
          <t>SZV_B:EllatasiTerulet</t>
        </r>
      </text>
    </comment>
    <comment ref="J178" authorId="0" shapeId="0">
      <text>
        <r>
          <rPr>
            <sz val="11"/>
            <rFont val="Calibri"/>
            <family val="2"/>
            <charset val="238"/>
          </rPr>
          <t>SZV_B:EllatasertFelelos</t>
        </r>
      </text>
    </comment>
    <comment ref="K178" authorId="0" shapeId="0">
      <text>
        <r>
          <rPr>
            <sz val="11"/>
            <rFont val="Calibri"/>
            <family val="2"/>
            <charset val="238"/>
          </rPr>
          <t>SZV_B:TervezettNettoKoltseg</t>
        </r>
      </text>
    </comment>
    <comment ref="L178" authorId="0" shapeId="0">
      <text>
        <r>
          <rPr>
            <sz val="11"/>
            <rFont val="Calibri"/>
            <family val="2"/>
            <charset val="238"/>
          </rPr>
          <t>SZV_B:IdotartamKezdes</t>
        </r>
      </text>
    </comment>
    <comment ref="M178" authorId="0" shapeId="0">
      <text>
        <r>
          <rPr>
            <sz val="11"/>
            <rFont val="Calibri"/>
            <family val="2"/>
            <charset val="238"/>
          </rPr>
          <t>SZV_B:IdotartamBefejezes</t>
        </r>
      </text>
    </comment>
    <comment ref="N178" authorId="0" shapeId="0">
      <text>
        <r>
          <rPr>
            <sz val="11"/>
            <rFont val="Calibri"/>
            <family val="2"/>
            <charset val="238"/>
          </rPr>
          <t>SZV_B:NettoKoltsegUtem1</t>
        </r>
      </text>
    </comment>
    <comment ref="O178" authorId="0" shapeId="0">
      <text>
        <r>
          <rPr>
            <sz val="11"/>
            <rFont val="Calibri"/>
            <family val="2"/>
            <charset val="238"/>
          </rPr>
          <t>SZV_B:NettoKoltsegUtem2</t>
        </r>
      </text>
    </comment>
    <comment ref="P178" authorId="0" shapeId="0">
      <text>
        <r>
          <rPr>
            <sz val="11"/>
            <rFont val="Calibri"/>
            <family val="2"/>
            <charset val="238"/>
          </rPr>
          <t>SZV_B:EM_Melleklet2_KTG</t>
        </r>
      </text>
    </comment>
    <comment ref="R178" authorId="0" shapeId="0">
      <text>
        <r>
          <rPr>
            <sz val="11"/>
            <rFont val="Calibri"/>
            <family val="2"/>
            <charset val="238"/>
          </rPr>
          <t>SZV_B:HDUtem1</t>
        </r>
      </text>
    </comment>
    <comment ref="S178" authorId="0" shapeId="0">
      <text>
        <r>
          <rPr>
            <sz val="11"/>
            <rFont val="Calibri"/>
            <family val="2"/>
            <charset val="238"/>
          </rPr>
          <t>SZV_B:ECSUtem1</t>
        </r>
      </text>
    </comment>
    <comment ref="T178" authorId="0" shapeId="0">
      <text>
        <r>
          <rPr>
            <sz val="11"/>
            <rFont val="Calibri"/>
            <family val="2"/>
            <charset val="238"/>
          </rPr>
          <t>SZV_B:KFHUtem1</t>
        </r>
      </text>
    </comment>
    <comment ref="U178" authorId="0" shapeId="0">
      <text>
        <r>
          <rPr>
            <sz val="11"/>
            <rFont val="Calibri"/>
            <family val="2"/>
            <charset val="238"/>
          </rPr>
          <t>SZV_B:Egyeb_SajatUtem1</t>
        </r>
      </text>
    </comment>
    <comment ref="V178" authorId="0" shapeId="0">
      <text>
        <r>
          <rPr>
            <sz val="11"/>
            <rFont val="Calibri"/>
            <family val="2"/>
            <charset val="238"/>
          </rPr>
          <t>SZV_B:DijUtem1</t>
        </r>
      </text>
    </comment>
    <comment ref="W178" authorId="0" shapeId="0">
      <text>
        <r>
          <rPr>
            <sz val="11"/>
            <rFont val="Calibri"/>
            <family val="2"/>
            <charset val="238"/>
          </rPr>
          <t>SZV_B:EM_Melleklet1_Utem1</t>
        </r>
      </text>
    </comment>
    <comment ref="X178" authorId="0" shapeId="0">
      <text>
        <r>
          <rPr>
            <sz val="11"/>
            <rFont val="Calibri"/>
            <family val="2"/>
            <charset val="238"/>
          </rPr>
          <t>SZV_B:EgyebAllamiUtem1</t>
        </r>
      </text>
    </comment>
    <comment ref="Y178" authorId="0" shapeId="0">
      <text>
        <r>
          <rPr>
            <sz val="11"/>
            <rFont val="Calibri"/>
            <family val="2"/>
            <charset val="238"/>
          </rPr>
          <t>SZV_B:OnkormanyzatiUtem1</t>
        </r>
      </text>
    </comment>
    <comment ref="Z178" authorId="0" shapeId="0">
      <text>
        <r>
          <rPr>
            <sz val="11"/>
            <rFont val="Calibri"/>
            <family val="2"/>
            <charset val="238"/>
          </rPr>
          <t>SZV_B:EUUtem1</t>
        </r>
      </text>
    </comment>
    <comment ref="AA178" authorId="0" shapeId="0">
      <text>
        <r>
          <rPr>
            <sz val="11"/>
            <rFont val="Calibri"/>
            <family val="2"/>
            <charset val="238"/>
          </rPr>
          <t>SZV_B:EgyebUtem1</t>
        </r>
      </text>
    </comment>
    <comment ref="AB178" authorId="0" shapeId="0">
      <text>
        <r>
          <rPr>
            <sz val="11"/>
            <rFont val="Calibri"/>
            <family val="2"/>
            <charset val="238"/>
          </rPr>
          <t>SZV_B:HitelKotvenyUtem1</t>
        </r>
      </text>
    </comment>
    <comment ref="AC178" authorId="0" shapeId="0">
      <text>
        <r>
          <rPr>
            <sz val="11"/>
            <rFont val="Calibri"/>
            <family val="2"/>
            <charset val="238"/>
          </rPr>
          <t>SZV_B:OsszesenUtem1</t>
        </r>
      </text>
    </comment>
    <comment ref="AF178" authorId="0" shapeId="0">
      <text>
        <r>
          <rPr>
            <sz val="11"/>
            <rFont val="Calibri"/>
            <family val="2"/>
            <charset val="238"/>
          </rPr>
          <t>SZV_B:HDUtem2</t>
        </r>
      </text>
    </comment>
    <comment ref="AG178" authorId="0" shapeId="0">
      <text>
        <r>
          <rPr>
            <sz val="11"/>
            <rFont val="Calibri"/>
            <family val="2"/>
            <charset val="238"/>
          </rPr>
          <t>SZV_B:ECSUtem2</t>
        </r>
      </text>
    </comment>
    <comment ref="AH178" authorId="0" shapeId="0">
      <text>
        <r>
          <rPr>
            <sz val="11"/>
            <rFont val="Calibri"/>
            <family val="2"/>
            <charset val="238"/>
          </rPr>
          <t>SZV_B:KFHUtem2</t>
        </r>
      </text>
    </comment>
    <comment ref="AI178" authorId="0" shapeId="0">
      <text>
        <r>
          <rPr>
            <sz val="11"/>
            <rFont val="Calibri"/>
            <family val="2"/>
            <charset val="238"/>
          </rPr>
          <t>SZV_B:Egyeb_SajatUtem2</t>
        </r>
      </text>
    </comment>
    <comment ref="AJ178" authorId="0" shapeId="0">
      <text>
        <r>
          <rPr>
            <sz val="11"/>
            <rFont val="Calibri"/>
            <family val="2"/>
            <charset val="238"/>
          </rPr>
          <t>SZV_B:DijUtem2</t>
        </r>
      </text>
    </comment>
    <comment ref="AK178" authorId="0" shapeId="0">
      <text>
        <r>
          <rPr>
            <sz val="11"/>
            <rFont val="Calibri"/>
            <family val="2"/>
            <charset val="238"/>
          </rPr>
          <t>SZV_B:EM_Melleklet1_Utem2</t>
        </r>
      </text>
    </comment>
    <comment ref="AL178" authorId="0" shapeId="0">
      <text>
        <r>
          <rPr>
            <sz val="11"/>
            <rFont val="Calibri"/>
            <family val="2"/>
            <charset val="238"/>
          </rPr>
          <t>SZV_B:EgyebAllamiUtem2</t>
        </r>
      </text>
    </comment>
    <comment ref="AM178" authorId="0" shapeId="0">
      <text>
        <r>
          <rPr>
            <sz val="11"/>
            <rFont val="Calibri"/>
            <family val="2"/>
            <charset val="238"/>
          </rPr>
          <t>SZV_B:OnkormanyzatiUtem2</t>
        </r>
      </text>
    </comment>
    <comment ref="AN178" authorId="0" shapeId="0">
      <text>
        <r>
          <rPr>
            <sz val="11"/>
            <rFont val="Calibri"/>
            <family val="2"/>
            <charset val="238"/>
          </rPr>
          <t>SZV_B:EUUtem2</t>
        </r>
      </text>
    </comment>
    <comment ref="AO178" authorId="0" shapeId="0">
      <text>
        <r>
          <rPr>
            <sz val="11"/>
            <rFont val="Calibri"/>
            <family val="2"/>
            <charset val="238"/>
          </rPr>
          <t>SZV_B:EgyebUtem2</t>
        </r>
      </text>
    </comment>
    <comment ref="AP178" authorId="0" shapeId="0">
      <text>
        <r>
          <rPr>
            <sz val="11"/>
            <rFont val="Calibri"/>
            <family val="2"/>
            <charset val="238"/>
          </rPr>
          <t>SZV_B:HitelKotvenyUtem2</t>
        </r>
      </text>
    </comment>
    <comment ref="AQ178" authorId="0" shapeId="0">
      <text>
        <r>
          <rPr>
            <sz val="11"/>
            <rFont val="Calibri"/>
            <family val="2"/>
            <charset val="238"/>
          </rPr>
          <t>SZV_B:OsszesenUtem2</t>
        </r>
      </text>
    </comment>
    <comment ref="AR178" authorId="0" shapeId="0">
      <text>
        <r>
          <rPr>
            <sz val="11"/>
            <rFont val="Calibri"/>
            <family val="2"/>
            <charset val="238"/>
          </rPr>
          <t>SZV_B:ForrashianyUtem2</t>
        </r>
      </text>
    </comment>
    <comment ref="AU178" authorId="0" shapeId="0">
      <text>
        <r>
          <rPr>
            <sz val="11"/>
            <rFont val="Calibri"/>
            <family val="2"/>
            <charset val="238"/>
          </rPr>
          <t>SZV_B:Indokolas</t>
        </r>
      </text>
    </comment>
    <comment ref="AV178" authorId="0" shapeId="0">
      <text>
        <r>
          <rPr>
            <sz val="11"/>
            <rFont val="Calibri"/>
            <family val="2"/>
            <charset val="238"/>
          </rPr>
          <t>SZV_B:Megjegyzes</t>
        </r>
      </text>
    </comment>
    <comment ref="AW178" authorId="0" shapeId="0">
      <text>
        <r>
          <rPr>
            <sz val="11"/>
            <rFont val="Calibri"/>
            <family val="2"/>
            <charset val="238"/>
          </rPr>
          <t>SZV_B:FeladatSorszam</t>
        </r>
      </text>
    </comment>
    <comment ref="AY178" authorId="0" shapeId="0">
      <text>
        <r>
          <rPr>
            <sz val="11"/>
            <rFont val="Calibri"/>
            <family val="2"/>
            <charset val="238"/>
          </rPr>
          <t>SZV_B:ISA</t>
        </r>
      </text>
    </comment>
    <comment ref="B179" authorId="0" shapeId="0">
      <text>
        <r>
          <rPr>
            <sz val="11"/>
            <rFont val="Calibri"/>
            <family val="2"/>
            <charset val="238"/>
          </rPr>
          <t>SZV_B:FontossagiSorrent</t>
        </r>
      </text>
    </comment>
    <comment ref="C179" authorId="0" shapeId="0">
      <text>
        <r>
          <rPr>
            <sz val="11"/>
            <rFont val="Calibri"/>
            <family val="2"/>
            <charset val="238"/>
          </rPr>
          <t>SZV_B:FeladatKategoria</t>
        </r>
      </text>
    </comment>
    <comment ref="D179" authorId="0" shapeId="0">
      <text>
        <r>
          <rPr>
            <sz val="11"/>
            <rFont val="Calibri"/>
            <family val="2"/>
            <charset val="238"/>
          </rPr>
          <t>SZV_B:FeladatMegnevezes</t>
        </r>
      </text>
    </comment>
    <comment ref="E179" authorId="0" shapeId="0">
      <text>
        <r>
          <rPr>
            <sz val="11"/>
            <rFont val="Calibri"/>
            <family val="2"/>
            <charset val="238"/>
          </rPr>
          <t>SZV_B:ElviEngedelySzam</t>
        </r>
      </text>
    </comment>
    <comment ref="F179" authorId="0" shapeId="0">
      <text>
        <r>
          <rPr>
            <sz val="11"/>
            <rFont val="Calibri"/>
            <family val="2"/>
            <charset val="238"/>
          </rPr>
          <t>SZV_B:VKR_Kod</t>
        </r>
      </text>
    </comment>
    <comment ref="G179" authorId="0" shapeId="0">
      <text>
        <r>
          <rPr>
            <sz val="11"/>
            <rFont val="Calibri"/>
            <family val="2"/>
            <charset val="238"/>
          </rPr>
          <t>SZV_B:VKR_Nev</t>
        </r>
      </text>
    </comment>
    <comment ref="H179" authorId="0" shapeId="0">
      <text>
        <r>
          <rPr>
            <sz val="11"/>
            <rFont val="Calibri"/>
            <family val="2"/>
            <charset val="238"/>
          </rPr>
          <t>SZV_B:FeladatAzonosito</t>
        </r>
      </text>
    </comment>
    <comment ref="I179" authorId="0" shapeId="0">
      <text>
        <r>
          <rPr>
            <sz val="11"/>
            <rFont val="Calibri"/>
            <family val="2"/>
            <charset val="238"/>
          </rPr>
          <t>SZV_B:EllatasiTerulet</t>
        </r>
      </text>
    </comment>
    <comment ref="J179" authorId="0" shapeId="0">
      <text>
        <r>
          <rPr>
            <sz val="11"/>
            <rFont val="Calibri"/>
            <family val="2"/>
            <charset val="238"/>
          </rPr>
          <t>SZV_B:EllatasertFelelos</t>
        </r>
      </text>
    </comment>
    <comment ref="K179" authorId="0" shapeId="0">
      <text>
        <r>
          <rPr>
            <sz val="11"/>
            <rFont val="Calibri"/>
            <family val="2"/>
            <charset val="238"/>
          </rPr>
          <t>SZV_B:TervezettNettoKoltseg</t>
        </r>
      </text>
    </comment>
    <comment ref="L179" authorId="0" shapeId="0">
      <text>
        <r>
          <rPr>
            <sz val="11"/>
            <rFont val="Calibri"/>
            <family val="2"/>
            <charset val="238"/>
          </rPr>
          <t>SZV_B:IdotartamKezdes</t>
        </r>
      </text>
    </comment>
    <comment ref="M179" authorId="0" shapeId="0">
      <text>
        <r>
          <rPr>
            <sz val="11"/>
            <rFont val="Calibri"/>
            <family val="2"/>
            <charset val="238"/>
          </rPr>
          <t>SZV_B:IdotartamBefejezes</t>
        </r>
      </text>
    </comment>
    <comment ref="N179" authorId="0" shapeId="0">
      <text>
        <r>
          <rPr>
            <sz val="11"/>
            <rFont val="Calibri"/>
            <family val="2"/>
            <charset val="238"/>
          </rPr>
          <t>SZV_B:NettoKoltsegUtem1</t>
        </r>
      </text>
    </comment>
    <comment ref="O179" authorId="0" shapeId="0">
      <text>
        <r>
          <rPr>
            <sz val="11"/>
            <rFont val="Calibri"/>
            <family val="2"/>
            <charset val="238"/>
          </rPr>
          <t>SZV_B:NettoKoltsegUtem2</t>
        </r>
      </text>
    </comment>
    <comment ref="P179" authorId="0" shapeId="0">
      <text>
        <r>
          <rPr>
            <sz val="11"/>
            <rFont val="Calibri"/>
            <family val="2"/>
            <charset val="238"/>
          </rPr>
          <t>SZV_B:EM_Melleklet2_KTG</t>
        </r>
      </text>
    </comment>
    <comment ref="R179" authorId="0" shapeId="0">
      <text>
        <r>
          <rPr>
            <sz val="11"/>
            <rFont val="Calibri"/>
            <family val="2"/>
            <charset val="238"/>
          </rPr>
          <t>SZV_B:HDUtem1</t>
        </r>
      </text>
    </comment>
    <comment ref="S179" authorId="0" shapeId="0">
      <text>
        <r>
          <rPr>
            <sz val="11"/>
            <rFont val="Calibri"/>
            <family val="2"/>
            <charset val="238"/>
          </rPr>
          <t>SZV_B:ECSUtem1</t>
        </r>
      </text>
    </comment>
    <comment ref="T179" authorId="0" shapeId="0">
      <text>
        <r>
          <rPr>
            <sz val="11"/>
            <rFont val="Calibri"/>
            <family val="2"/>
            <charset val="238"/>
          </rPr>
          <t>SZV_B:KFHUtem1</t>
        </r>
      </text>
    </comment>
    <comment ref="U179" authorId="0" shapeId="0">
      <text>
        <r>
          <rPr>
            <sz val="11"/>
            <rFont val="Calibri"/>
            <family val="2"/>
            <charset val="238"/>
          </rPr>
          <t>SZV_B:Egyeb_SajatUtem1</t>
        </r>
      </text>
    </comment>
    <comment ref="V179" authorId="0" shapeId="0">
      <text>
        <r>
          <rPr>
            <sz val="11"/>
            <rFont val="Calibri"/>
            <family val="2"/>
            <charset val="238"/>
          </rPr>
          <t>SZV_B:DijUtem1</t>
        </r>
      </text>
    </comment>
    <comment ref="W179" authorId="0" shapeId="0">
      <text>
        <r>
          <rPr>
            <sz val="11"/>
            <rFont val="Calibri"/>
            <family val="2"/>
            <charset val="238"/>
          </rPr>
          <t>SZV_B:EM_Melleklet1_Utem1</t>
        </r>
      </text>
    </comment>
    <comment ref="X179" authorId="0" shapeId="0">
      <text>
        <r>
          <rPr>
            <sz val="11"/>
            <rFont val="Calibri"/>
            <family val="2"/>
            <charset val="238"/>
          </rPr>
          <t>SZV_B:EgyebAllamiUtem1</t>
        </r>
      </text>
    </comment>
    <comment ref="Y179" authorId="0" shapeId="0">
      <text>
        <r>
          <rPr>
            <sz val="11"/>
            <rFont val="Calibri"/>
            <family val="2"/>
            <charset val="238"/>
          </rPr>
          <t>SZV_B:OnkormanyzatiUtem1</t>
        </r>
      </text>
    </comment>
    <comment ref="Z179" authorId="0" shapeId="0">
      <text>
        <r>
          <rPr>
            <sz val="11"/>
            <rFont val="Calibri"/>
            <family val="2"/>
            <charset val="238"/>
          </rPr>
          <t>SZV_B:EUUtem1</t>
        </r>
      </text>
    </comment>
    <comment ref="AA179" authorId="0" shapeId="0">
      <text>
        <r>
          <rPr>
            <sz val="11"/>
            <rFont val="Calibri"/>
            <family val="2"/>
            <charset val="238"/>
          </rPr>
          <t>SZV_B:EgyebUtem1</t>
        </r>
      </text>
    </comment>
    <comment ref="AB179" authorId="0" shapeId="0">
      <text>
        <r>
          <rPr>
            <sz val="11"/>
            <rFont val="Calibri"/>
            <family val="2"/>
            <charset val="238"/>
          </rPr>
          <t>SZV_B:HitelKotvenyUtem1</t>
        </r>
      </text>
    </comment>
    <comment ref="AC179" authorId="0" shapeId="0">
      <text>
        <r>
          <rPr>
            <sz val="11"/>
            <rFont val="Calibri"/>
            <family val="2"/>
            <charset val="238"/>
          </rPr>
          <t>SZV_B:OsszesenUtem1</t>
        </r>
      </text>
    </comment>
    <comment ref="AF179" authorId="0" shapeId="0">
      <text>
        <r>
          <rPr>
            <sz val="11"/>
            <rFont val="Calibri"/>
            <family val="2"/>
            <charset val="238"/>
          </rPr>
          <t>SZV_B:HDUtem2</t>
        </r>
      </text>
    </comment>
    <comment ref="AG179" authorId="0" shapeId="0">
      <text>
        <r>
          <rPr>
            <sz val="11"/>
            <rFont val="Calibri"/>
            <family val="2"/>
            <charset val="238"/>
          </rPr>
          <t>SZV_B:ECSUtem2</t>
        </r>
      </text>
    </comment>
    <comment ref="AH179" authorId="0" shapeId="0">
      <text>
        <r>
          <rPr>
            <sz val="11"/>
            <rFont val="Calibri"/>
            <family val="2"/>
            <charset val="238"/>
          </rPr>
          <t>SZV_B:KFHUtem2</t>
        </r>
      </text>
    </comment>
    <comment ref="AI179" authorId="0" shapeId="0">
      <text>
        <r>
          <rPr>
            <sz val="11"/>
            <rFont val="Calibri"/>
            <family val="2"/>
            <charset val="238"/>
          </rPr>
          <t>SZV_B:Egyeb_SajatUtem2</t>
        </r>
      </text>
    </comment>
    <comment ref="AJ179" authorId="0" shapeId="0">
      <text>
        <r>
          <rPr>
            <sz val="11"/>
            <rFont val="Calibri"/>
            <family val="2"/>
            <charset val="238"/>
          </rPr>
          <t>SZV_B:DijUtem2</t>
        </r>
      </text>
    </comment>
    <comment ref="AK179" authorId="0" shapeId="0">
      <text>
        <r>
          <rPr>
            <sz val="11"/>
            <rFont val="Calibri"/>
            <family val="2"/>
            <charset val="238"/>
          </rPr>
          <t>SZV_B:EM_Melleklet1_Utem2</t>
        </r>
      </text>
    </comment>
    <comment ref="AL179" authorId="0" shapeId="0">
      <text>
        <r>
          <rPr>
            <sz val="11"/>
            <rFont val="Calibri"/>
            <family val="2"/>
            <charset val="238"/>
          </rPr>
          <t>SZV_B:EgyebAllamiUtem2</t>
        </r>
      </text>
    </comment>
    <comment ref="AM179" authorId="0" shapeId="0">
      <text>
        <r>
          <rPr>
            <sz val="11"/>
            <rFont val="Calibri"/>
            <family val="2"/>
            <charset val="238"/>
          </rPr>
          <t>SZV_B:OnkormanyzatiUtem2</t>
        </r>
      </text>
    </comment>
    <comment ref="AN179" authorId="0" shapeId="0">
      <text>
        <r>
          <rPr>
            <sz val="11"/>
            <rFont val="Calibri"/>
            <family val="2"/>
            <charset val="238"/>
          </rPr>
          <t>SZV_B:EUUtem2</t>
        </r>
      </text>
    </comment>
    <comment ref="AO179" authorId="0" shapeId="0">
      <text>
        <r>
          <rPr>
            <sz val="11"/>
            <rFont val="Calibri"/>
            <family val="2"/>
            <charset val="238"/>
          </rPr>
          <t>SZV_B:EgyebUtem2</t>
        </r>
      </text>
    </comment>
    <comment ref="AP179" authorId="0" shapeId="0">
      <text>
        <r>
          <rPr>
            <sz val="11"/>
            <rFont val="Calibri"/>
            <family val="2"/>
            <charset val="238"/>
          </rPr>
          <t>SZV_B:HitelKotvenyUtem2</t>
        </r>
      </text>
    </comment>
    <comment ref="AQ179" authorId="0" shapeId="0">
      <text>
        <r>
          <rPr>
            <sz val="11"/>
            <rFont val="Calibri"/>
            <family val="2"/>
            <charset val="238"/>
          </rPr>
          <t>SZV_B:OsszesenUtem2</t>
        </r>
      </text>
    </comment>
    <comment ref="AR179" authorId="0" shapeId="0">
      <text>
        <r>
          <rPr>
            <sz val="11"/>
            <rFont val="Calibri"/>
            <family val="2"/>
            <charset val="238"/>
          </rPr>
          <t>SZV_B:ForrashianyUtem2</t>
        </r>
      </text>
    </comment>
    <comment ref="AU179" authorId="0" shapeId="0">
      <text>
        <r>
          <rPr>
            <sz val="11"/>
            <rFont val="Calibri"/>
            <family val="2"/>
            <charset val="238"/>
          </rPr>
          <t>SZV_B:Indokolas</t>
        </r>
      </text>
    </comment>
    <comment ref="AV179" authorId="0" shapeId="0">
      <text>
        <r>
          <rPr>
            <sz val="11"/>
            <rFont val="Calibri"/>
            <family val="2"/>
            <charset val="238"/>
          </rPr>
          <t>SZV_B:Megjegyzes</t>
        </r>
      </text>
    </comment>
    <comment ref="AW179" authorId="0" shapeId="0">
      <text>
        <r>
          <rPr>
            <sz val="11"/>
            <rFont val="Calibri"/>
            <family val="2"/>
            <charset val="238"/>
          </rPr>
          <t>SZV_B:FeladatSorszam</t>
        </r>
      </text>
    </comment>
    <comment ref="AY179" authorId="0" shapeId="0">
      <text>
        <r>
          <rPr>
            <sz val="11"/>
            <rFont val="Calibri"/>
            <family val="2"/>
            <charset val="238"/>
          </rPr>
          <t>SZV_B:ISA</t>
        </r>
      </text>
    </comment>
    <comment ref="B181" authorId="0" shapeId="0">
      <text>
        <r>
          <rPr>
            <sz val="11"/>
            <rFont val="Calibri"/>
            <family val="2"/>
            <charset val="238"/>
          </rPr>
          <t>SZV_B:FontossagiSorrent</t>
        </r>
      </text>
    </comment>
    <comment ref="C181" authorId="0" shapeId="0">
      <text>
        <r>
          <rPr>
            <sz val="11"/>
            <rFont val="Calibri"/>
            <family val="2"/>
            <charset val="238"/>
          </rPr>
          <t>SZV_B:FeladatKategoria</t>
        </r>
      </text>
    </comment>
    <comment ref="D181" authorId="0" shapeId="0">
      <text>
        <r>
          <rPr>
            <sz val="11"/>
            <rFont val="Calibri"/>
            <family val="2"/>
            <charset val="238"/>
          </rPr>
          <t>SZV_B:FeladatMegnevezes</t>
        </r>
      </text>
    </comment>
    <comment ref="E181" authorId="0" shapeId="0">
      <text>
        <r>
          <rPr>
            <sz val="11"/>
            <rFont val="Calibri"/>
            <family val="2"/>
            <charset val="238"/>
          </rPr>
          <t>SZV_B:ElviEngedelySzam</t>
        </r>
      </text>
    </comment>
    <comment ref="F181" authorId="0" shapeId="0">
      <text>
        <r>
          <rPr>
            <sz val="11"/>
            <rFont val="Calibri"/>
            <family val="2"/>
            <charset val="238"/>
          </rPr>
          <t>SZV_B:VKR_Kod</t>
        </r>
      </text>
    </comment>
    <comment ref="G181" authorId="0" shapeId="0">
      <text>
        <r>
          <rPr>
            <sz val="11"/>
            <rFont val="Calibri"/>
            <family val="2"/>
            <charset val="238"/>
          </rPr>
          <t>SZV_B:VKR_Nev</t>
        </r>
      </text>
    </comment>
    <comment ref="H181" authorId="0" shapeId="0">
      <text>
        <r>
          <rPr>
            <sz val="11"/>
            <rFont val="Calibri"/>
            <family val="2"/>
            <charset val="238"/>
          </rPr>
          <t>SZV_B:FeladatAzonosito</t>
        </r>
      </text>
    </comment>
    <comment ref="I181" authorId="0" shapeId="0">
      <text>
        <r>
          <rPr>
            <sz val="11"/>
            <rFont val="Calibri"/>
            <family val="2"/>
            <charset val="238"/>
          </rPr>
          <t>SZV_B:EllatasiTerulet</t>
        </r>
      </text>
    </comment>
    <comment ref="J181" authorId="0" shapeId="0">
      <text>
        <r>
          <rPr>
            <sz val="11"/>
            <rFont val="Calibri"/>
            <family val="2"/>
            <charset val="238"/>
          </rPr>
          <t>SZV_B:EllatasertFelelos</t>
        </r>
      </text>
    </comment>
    <comment ref="K181" authorId="0" shapeId="0">
      <text>
        <r>
          <rPr>
            <sz val="11"/>
            <rFont val="Calibri"/>
            <family val="2"/>
            <charset val="238"/>
          </rPr>
          <t>SZV_B:TervezettNettoKoltseg</t>
        </r>
      </text>
    </comment>
    <comment ref="L181" authorId="0" shapeId="0">
      <text>
        <r>
          <rPr>
            <sz val="11"/>
            <rFont val="Calibri"/>
            <family val="2"/>
            <charset val="238"/>
          </rPr>
          <t>SZV_B:IdotartamKezdes</t>
        </r>
      </text>
    </comment>
    <comment ref="M181" authorId="0" shapeId="0">
      <text>
        <r>
          <rPr>
            <sz val="11"/>
            <rFont val="Calibri"/>
            <family val="2"/>
            <charset val="238"/>
          </rPr>
          <t>SZV_B:IdotartamBefejezes</t>
        </r>
      </text>
    </comment>
    <comment ref="N181" authorId="0" shapeId="0">
      <text>
        <r>
          <rPr>
            <sz val="11"/>
            <rFont val="Calibri"/>
            <family val="2"/>
            <charset val="238"/>
          </rPr>
          <t>SZV_B:NettoKoltsegUtem1</t>
        </r>
      </text>
    </comment>
    <comment ref="O181" authorId="0" shapeId="0">
      <text>
        <r>
          <rPr>
            <sz val="11"/>
            <rFont val="Calibri"/>
            <family val="2"/>
            <charset val="238"/>
          </rPr>
          <t>SZV_B:NettoKoltsegUtem2</t>
        </r>
      </text>
    </comment>
    <comment ref="P181" authorId="0" shapeId="0">
      <text>
        <r>
          <rPr>
            <sz val="11"/>
            <rFont val="Calibri"/>
            <family val="2"/>
            <charset val="238"/>
          </rPr>
          <t>SZV_B:EM_Melleklet2_KTG</t>
        </r>
      </text>
    </comment>
    <comment ref="R181" authorId="0" shapeId="0">
      <text>
        <r>
          <rPr>
            <sz val="11"/>
            <rFont val="Calibri"/>
            <family val="2"/>
            <charset val="238"/>
          </rPr>
          <t>SZV_B:HDUtem1</t>
        </r>
      </text>
    </comment>
    <comment ref="S181" authorId="0" shapeId="0">
      <text>
        <r>
          <rPr>
            <sz val="11"/>
            <rFont val="Calibri"/>
            <family val="2"/>
            <charset val="238"/>
          </rPr>
          <t>SZV_B:ECSUtem1</t>
        </r>
      </text>
    </comment>
    <comment ref="T181" authorId="0" shapeId="0">
      <text>
        <r>
          <rPr>
            <sz val="11"/>
            <rFont val="Calibri"/>
            <family val="2"/>
            <charset val="238"/>
          </rPr>
          <t>SZV_B:KFHUtem1</t>
        </r>
      </text>
    </comment>
    <comment ref="U181" authorId="0" shapeId="0">
      <text>
        <r>
          <rPr>
            <sz val="11"/>
            <rFont val="Calibri"/>
            <family val="2"/>
            <charset val="238"/>
          </rPr>
          <t>SZV_B:Egyeb_SajatUtem1</t>
        </r>
      </text>
    </comment>
    <comment ref="V181" authorId="0" shapeId="0">
      <text>
        <r>
          <rPr>
            <sz val="11"/>
            <rFont val="Calibri"/>
            <family val="2"/>
            <charset val="238"/>
          </rPr>
          <t>SZV_B:DijUtem1</t>
        </r>
      </text>
    </comment>
    <comment ref="W181" authorId="0" shapeId="0">
      <text>
        <r>
          <rPr>
            <sz val="11"/>
            <rFont val="Calibri"/>
            <family val="2"/>
            <charset val="238"/>
          </rPr>
          <t>SZV_B:EM_Melleklet1_Utem1</t>
        </r>
      </text>
    </comment>
    <comment ref="X181" authorId="0" shapeId="0">
      <text>
        <r>
          <rPr>
            <sz val="11"/>
            <rFont val="Calibri"/>
            <family val="2"/>
            <charset val="238"/>
          </rPr>
          <t>SZV_B:EgyebAllamiUtem1</t>
        </r>
      </text>
    </comment>
    <comment ref="Y181" authorId="0" shapeId="0">
      <text>
        <r>
          <rPr>
            <sz val="11"/>
            <rFont val="Calibri"/>
            <family val="2"/>
            <charset val="238"/>
          </rPr>
          <t>SZV_B:OnkormanyzatiUtem1</t>
        </r>
      </text>
    </comment>
    <comment ref="Z181" authorId="0" shapeId="0">
      <text>
        <r>
          <rPr>
            <sz val="11"/>
            <rFont val="Calibri"/>
            <family val="2"/>
            <charset val="238"/>
          </rPr>
          <t>SZV_B:EUUtem1</t>
        </r>
      </text>
    </comment>
    <comment ref="AA181" authorId="0" shapeId="0">
      <text>
        <r>
          <rPr>
            <sz val="11"/>
            <rFont val="Calibri"/>
            <family val="2"/>
            <charset val="238"/>
          </rPr>
          <t>SZV_B:EgyebUtem1</t>
        </r>
      </text>
    </comment>
    <comment ref="AB181" authorId="0" shapeId="0">
      <text>
        <r>
          <rPr>
            <sz val="11"/>
            <rFont val="Calibri"/>
            <family val="2"/>
            <charset val="238"/>
          </rPr>
          <t>SZV_B:HitelKotvenyUtem1</t>
        </r>
      </text>
    </comment>
    <comment ref="AC181" authorId="0" shapeId="0">
      <text>
        <r>
          <rPr>
            <sz val="11"/>
            <rFont val="Calibri"/>
            <family val="2"/>
            <charset val="238"/>
          </rPr>
          <t>SZV_B:OsszesenUtem1</t>
        </r>
      </text>
    </comment>
    <comment ref="AF181" authorId="0" shapeId="0">
      <text>
        <r>
          <rPr>
            <sz val="11"/>
            <rFont val="Calibri"/>
            <family val="2"/>
            <charset val="238"/>
          </rPr>
          <t>SZV_B:HDUtem2</t>
        </r>
      </text>
    </comment>
    <comment ref="AG181" authorId="0" shapeId="0">
      <text>
        <r>
          <rPr>
            <sz val="11"/>
            <rFont val="Calibri"/>
            <family val="2"/>
            <charset val="238"/>
          </rPr>
          <t>SZV_B:ECSUtem2</t>
        </r>
      </text>
    </comment>
    <comment ref="AH181" authorId="0" shapeId="0">
      <text>
        <r>
          <rPr>
            <sz val="11"/>
            <rFont val="Calibri"/>
            <family val="2"/>
            <charset val="238"/>
          </rPr>
          <t>SZV_B:KFHUtem2</t>
        </r>
      </text>
    </comment>
    <comment ref="AI181" authorId="0" shapeId="0">
      <text>
        <r>
          <rPr>
            <sz val="11"/>
            <rFont val="Calibri"/>
            <family val="2"/>
            <charset val="238"/>
          </rPr>
          <t>SZV_B:Egyeb_SajatUtem2</t>
        </r>
      </text>
    </comment>
    <comment ref="AJ181" authorId="0" shapeId="0">
      <text>
        <r>
          <rPr>
            <sz val="11"/>
            <rFont val="Calibri"/>
            <family val="2"/>
            <charset val="238"/>
          </rPr>
          <t>SZV_B:DijUtem2</t>
        </r>
      </text>
    </comment>
    <comment ref="AK181" authorId="0" shapeId="0">
      <text>
        <r>
          <rPr>
            <sz val="11"/>
            <rFont val="Calibri"/>
            <family val="2"/>
            <charset val="238"/>
          </rPr>
          <t>SZV_B:EM_Melleklet1_Utem2</t>
        </r>
      </text>
    </comment>
    <comment ref="AL181" authorId="0" shapeId="0">
      <text>
        <r>
          <rPr>
            <sz val="11"/>
            <rFont val="Calibri"/>
            <family val="2"/>
            <charset val="238"/>
          </rPr>
          <t>SZV_B:EgyebAllamiUtem2</t>
        </r>
      </text>
    </comment>
    <comment ref="AM181" authorId="0" shapeId="0">
      <text>
        <r>
          <rPr>
            <sz val="11"/>
            <rFont val="Calibri"/>
            <family val="2"/>
            <charset val="238"/>
          </rPr>
          <t>SZV_B:OnkormanyzatiUtem2</t>
        </r>
      </text>
    </comment>
    <comment ref="AN181" authorId="0" shapeId="0">
      <text>
        <r>
          <rPr>
            <sz val="11"/>
            <rFont val="Calibri"/>
            <family val="2"/>
            <charset val="238"/>
          </rPr>
          <t>SZV_B:EUUtem2</t>
        </r>
      </text>
    </comment>
    <comment ref="AO181" authorId="0" shapeId="0">
      <text>
        <r>
          <rPr>
            <sz val="11"/>
            <rFont val="Calibri"/>
            <family val="2"/>
            <charset val="238"/>
          </rPr>
          <t>SZV_B:EgyebUtem2</t>
        </r>
      </text>
    </comment>
    <comment ref="AP181" authorId="0" shapeId="0">
      <text>
        <r>
          <rPr>
            <sz val="11"/>
            <rFont val="Calibri"/>
            <family val="2"/>
            <charset val="238"/>
          </rPr>
          <t>SZV_B:HitelKotvenyUtem2</t>
        </r>
      </text>
    </comment>
    <comment ref="AQ181" authorId="0" shapeId="0">
      <text>
        <r>
          <rPr>
            <sz val="11"/>
            <rFont val="Calibri"/>
            <family val="2"/>
            <charset val="238"/>
          </rPr>
          <t>SZV_B:OsszesenUtem2</t>
        </r>
      </text>
    </comment>
    <comment ref="AR181" authorId="0" shapeId="0">
      <text>
        <r>
          <rPr>
            <sz val="11"/>
            <rFont val="Calibri"/>
            <family val="2"/>
            <charset val="238"/>
          </rPr>
          <t>SZV_B:ForrashianyUtem2</t>
        </r>
      </text>
    </comment>
    <comment ref="AU181" authorId="0" shapeId="0">
      <text>
        <r>
          <rPr>
            <sz val="11"/>
            <rFont val="Calibri"/>
            <family val="2"/>
            <charset val="238"/>
          </rPr>
          <t>SZV_B:Indokolas</t>
        </r>
      </text>
    </comment>
    <comment ref="AV181" authorId="0" shapeId="0">
      <text>
        <r>
          <rPr>
            <sz val="11"/>
            <rFont val="Calibri"/>
            <family val="2"/>
            <charset val="238"/>
          </rPr>
          <t>SZV_B:Megjegyzes</t>
        </r>
      </text>
    </comment>
    <comment ref="AW181" authorId="0" shapeId="0">
      <text>
        <r>
          <rPr>
            <sz val="11"/>
            <rFont val="Calibri"/>
            <family val="2"/>
            <charset val="238"/>
          </rPr>
          <t>SZV_B:FeladatSorszam</t>
        </r>
      </text>
    </comment>
    <comment ref="AY181" authorId="0" shapeId="0">
      <text>
        <r>
          <rPr>
            <sz val="11"/>
            <rFont val="Calibri"/>
            <family val="2"/>
            <charset val="238"/>
          </rPr>
          <t>SZV_B:ISA</t>
        </r>
      </text>
    </comment>
    <comment ref="B182" authorId="0" shapeId="0">
      <text>
        <r>
          <rPr>
            <sz val="11"/>
            <rFont val="Calibri"/>
            <family val="2"/>
            <charset val="238"/>
          </rPr>
          <t>SZV_B:FontossagiSorrent</t>
        </r>
      </text>
    </comment>
    <comment ref="C182" authorId="0" shapeId="0">
      <text>
        <r>
          <rPr>
            <sz val="11"/>
            <rFont val="Calibri"/>
            <family val="2"/>
            <charset val="238"/>
          </rPr>
          <t>SZV_B:FeladatKategoria</t>
        </r>
      </text>
    </comment>
    <comment ref="D182" authorId="0" shapeId="0">
      <text>
        <r>
          <rPr>
            <sz val="11"/>
            <rFont val="Calibri"/>
            <family val="2"/>
            <charset val="238"/>
          </rPr>
          <t>SZV_B:FeladatMegnevezes</t>
        </r>
      </text>
    </comment>
    <comment ref="E182" authorId="0" shapeId="0">
      <text>
        <r>
          <rPr>
            <sz val="11"/>
            <rFont val="Calibri"/>
            <family val="2"/>
            <charset val="238"/>
          </rPr>
          <t>SZV_B:ElviEngedelySzam</t>
        </r>
      </text>
    </comment>
    <comment ref="F182" authorId="0" shapeId="0">
      <text>
        <r>
          <rPr>
            <sz val="11"/>
            <rFont val="Calibri"/>
            <family val="2"/>
            <charset val="238"/>
          </rPr>
          <t>SZV_B:VKR_Kod</t>
        </r>
      </text>
    </comment>
    <comment ref="G182" authorId="0" shapeId="0">
      <text>
        <r>
          <rPr>
            <sz val="11"/>
            <rFont val="Calibri"/>
            <family val="2"/>
            <charset val="238"/>
          </rPr>
          <t>SZV_B:VKR_Nev</t>
        </r>
      </text>
    </comment>
    <comment ref="H182" authorId="0" shapeId="0">
      <text>
        <r>
          <rPr>
            <sz val="11"/>
            <rFont val="Calibri"/>
            <family val="2"/>
            <charset val="238"/>
          </rPr>
          <t>SZV_B:FeladatAzonosito</t>
        </r>
      </text>
    </comment>
    <comment ref="I182" authorId="0" shapeId="0">
      <text>
        <r>
          <rPr>
            <sz val="11"/>
            <rFont val="Calibri"/>
            <family val="2"/>
            <charset val="238"/>
          </rPr>
          <t>SZV_B:EllatasiTerulet</t>
        </r>
      </text>
    </comment>
    <comment ref="J182" authorId="0" shapeId="0">
      <text>
        <r>
          <rPr>
            <sz val="11"/>
            <rFont val="Calibri"/>
            <family val="2"/>
            <charset val="238"/>
          </rPr>
          <t>SZV_B:EllatasertFelelos</t>
        </r>
      </text>
    </comment>
    <comment ref="K182" authorId="0" shapeId="0">
      <text>
        <r>
          <rPr>
            <sz val="11"/>
            <rFont val="Calibri"/>
            <family val="2"/>
            <charset val="238"/>
          </rPr>
          <t>SZV_B:TervezettNettoKoltseg</t>
        </r>
      </text>
    </comment>
    <comment ref="L182" authorId="0" shapeId="0">
      <text>
        <r>
          <rPr>
            <sz val="11"/>
            <rFont val="Calibri"/>
            <family val="2"/>
            <charset val="238"/>
          </rPr>
          <t>SZV_B:IdotartamKezdes</t>
        </r>
      </text>
    </comment>
    <comment ref="M182" authorId="0" shapeId="0">
      <text>
        <r>
          <rPr>
            <sz val="11"/>
            <rFont val="Calibri"/>
            <family val="2"/>
            <charset val="238"/>
          </rPr>
          <t>SZV_B:IdotartamBefejezes</t>
        </r>
      </text>
    </comment>
    <comment ref="N182" authorId="0" shapeId="0">
      <text>
        <r>
          <rPr>
            <sz val="11"/>
            <rFont val="Calibri"/>
            <family val="2"/>
            <charset val="238"/>
          </rPr>
          <t>SZV_B:NettoKoltsegUtem1</t>
        </r>
      </text>
    </comment>
    <comment ref="O182" authorId="0" shapeId="0">
      <text>
        <r>
          <rPr>
            <sz val="11"/>
            <rFont val="Calibri"/>
            <family val="2"/>
            <charset val="238"/>
          </rPr>
          <t>SZV_B:NettoKoltsegUtem2</t>
        </r>
      </text>
    </comment>
    <comment ref="P182" authorId="0" shapeId="0">
      <text>
        <r>
          <rPr>
            <sz val="11"/>
            <rFont val="Calibri"/>
            <family val="2"/>
            <charset val="238"/>
          </rPr>
          <t>SZV_B:EM_Melleklet2_KTG</t>
        </r>
      </text>
    </comment>
    <comment ref="R182" authorId="0" shapeId="0">
      <text>
        <r>
          <rPr>
            <sz val="11"/>
            <rFont val="Calibri"/>
            <family val="2"/>
            <charset val="238"/>
          </rPr>
          <t>SZV_B:HDUtem1</t>
        </r>
      </text>
    </comment>
    <comment ref="S182" authorId="0" shapeId="0">
      <text>
        <r>
          <rPr>
            <sz val="11"/>
            <rFont val="Calibri"/>
            <family val="2"/>
            <charset val="238"/>
          </rPr>
          <t>SZV_B:ECSUtem1</t>
        </r>
      </text>
    </comment>
    <comment ref="T182" authorId="0" shapeId="0">
      <text>
        <r>
          <rPr>
            <sz val="11"/>
            <rFont val="Calibri"/>
            <family val="2"/>
            <charset val="238"/>
          </rPr>
          <t>SZV_B:KFHUtem1</t>
        </r>
      </text>
    </comment>
    <comment ref="U182" authorId="0" shapeId="0">
      <text>
        <r>
          <rPr>
            <sz val="11"/>
            <rFont val="Calibri"/>
            <family val="2"/>
            <charset val="238"/>
          </rPr>
          <t>SZV_B:Egyeb_SajatUtem1</t>
        </r>
      </text>
    </comment>
    <comment ref="V182" authorId="0" shapeId="0">
      <text>
        <r>
          <rPr>
            <sz val="11"/>
            <rFont val="Calibri"/>
            <family val="2"/>
            <charset val="238"/>
          </rPr>
          <t>SZV_B:DijUtem1</t>
        </r>
      </text>
    </comment>
    <comment ref="W182" authorId="0" shapeId="0">
      <text>
        <r>
          <rPr>
            <sz val="11"/>
            <rFont val="Calibri"/>
            <family val="2"/>
            <charset val="238"/>
          </rPr>
          <t>SZV_B:EM_Melleklet1_Utem1</t>
        </r>
      </text>
    </comment>
    <comment ref="X182" authorId="0" shapeId="0">
      <text>
        <r>
          <rPr>
            <sz val="11"/>
            <rFont val="Calibri"/>
            <family val="2"/>
            <charset val="238"/>
          </rPr>
          <t>SZV_B:EgyebAllamiUtem1</t>
        </r>
      </text>
    </comment>
    <comment ref="Y182" authorId="0" shapeId="0">
      <text>
        <r>
          <rPr>
            <sz val="11"/>
            <rFont val="Calibri"/>
            <family val="2"/>
            <charset val="238"/>
          </rPr>
          <t>SZV_B:OnkormanyzatiUtem1</t>
        </r>
      </text>
    </comment>
    <comment ref="Z182" authorId="0" shapeId="0">
      <text>
        <r>
          <rPr>
            <sz val="11"/>
            <rFont val="Calibri"/>
            <family val="2"/>
            <charset val="238"/>
          </rPr>
          <t>SZV_B:EUUtem1</t>
        </r>
      </text>
    </comment>
    <comment ref="AA182" authorId="0" shapeId="0">
      <text>
        <r>
          <rPr>
            <sz val="11"/>
            <rFont val="Calibri"/>
            <family val="2"/>
            <charset val="238"/>
          </rPr>
          <t>SZV_B:EgyebUtem1</t>
        </r>
      </text>
    </comment>
    <comment ref="AB182" authorId="0" shapeId="0">
      <text>
        <r>
          <rPr>
            <sz val="11"/>
            <rFont val="Calibri"/>
            <family val="2"/>
            <charset val="238"/>
          </rPr>
          <t>SZV_B:HitelKotvenyUtem1</t>
        </r>
      </text>
    </comment>
    <comment ref="AC182" authorId="0" shapeId="0">
      <text>
        <r>
          <rPr>
            <sz val="11"/>
            <rFont val="Calibri"/>
            <family val="2"/>
            <charset val="238"/>
          </rPr>
          <t>SZV_B:OsszesenUtem1</t>
        </r>
      </text>
    </comment>
    <comment ref="AF182" authorId="0" shapeId="0">
      <text>
        <r>
          <rPr>
            <sz val="11"/>
            <rFont val="Calibri"/>
            <family val="2"/>
            <charset val="238"/>
          </rPr>
          <t>SZV_B:HDUtem2</t>
        </r>
      </text>
    </comment>
    <comment ref="AG182" authorId="0" shapeId="0">
      <text>
        <r>
          <rPr>
            <sz val="11"/>
            <rFont val="Calibri"/>
            <family val="2"/>
            <charset val="238"/>
          </rPr>
          <t>SZV_B:ECSUtem2</t>
        </r>
      </text>
    </comment>
    <comment ref="AH182" authorId="0" shapeId="0">
      <text>
        <r>
          <rPr>
            <sz val="11"/>
            <rFont val="Calibri"/>
            <family val="2"/>
            <charset val="238"/>
          </rPr>
          <t>SZV_B:KFHUtem2</t>
        </r>
      </text>
    </comment>
    <comment ref="AI182" authorId="0" shapeId="0">
      <text>
        <r>
          <rPr>
            <sz val="11"/>
            <rFont val="Calibri"/>
            <family val="2"/>
            <charset val="238"/>
          </rPr>
          <t>SZV_B:Egyeb_SajatUtem2</t>
        </r>
      </text>
    </comment>
    <comment ref="AJ182" authorId="0" shapeId="0">
      <text>
        <r>
          <rPr>
            <sz val="11"/>
            <rFont val="Calibri"/>
            <family val="2"/>
            <charset val="238"/>
          </rPr>
          <t>SZV_B:DijUtem2</t>
        </r>
      </text>
    </comment>
    <comment ref="AK182" authorId="0" shapeId="0">
      <text>
        <r>
          <rPr>
            <sz val="11"/>
            <rFont val="Calibri"/>
            <family val="2"/>
            <charset val="238"/>
          </rPr>
          <t>SZV_B:EM_Melleklet1_Utem2</t>
        </r>
      </text>
    </comment>
    <comment ref="AL182" authorId="0" shapeId="0">
      <text>
        <r>
          <rPr>
            <sz val="11"/>
            <rFont val="Calibri"/>
            <family val="2"/>
            <charset val="238"/>
          </rPr>
          <t>SZV_B:EgyebAllamiUtem2</t>
        </r>
      </text>
    </comment>
    <comment ref="AM182" authorId="0" shapeId="0">
      <text>
        <r>
          <rPr>
            <sz val="11"/>
            <rFont val="Calibri"/>
            <family val="2"/>
            <charset val="238"/>
          </rPr>
          <t>SZV_B:OnkormanyzatiUtem2</t>
        </r>
      </text>
    </comment>
    <comment ref="AN182" authorId="0" shapeId="0">
      <text>
        <r>
          <rPr>
            <sz val="11"/>
            <rFont val="Calibri"/>
            <family val="2"/>
            <charset val="238"/>
          </rPr>
          <t>SZV_B:EUUtem2</t>
        </r>
      </text>
    </comment>
    <comment ref="AO182" authorId="0" shapeId="0">
      <text>
        <r>
          <rPr>
            <sz val="11"/>
            <rFont val="Calibri"/>
            <family val="2"/>
            <charset val="238"/>
          </rPr>
          <t>SZV_B:EgyebUtem2</t>
        </r>
      </text>
    </comment>
    <comment ref="AP182" authorId="0" shapeId="0">
      <text>
        <r>
          <rPr>
            <sz val="11"/>
            <rFont val="Calibri"/>
            <family val="2"/>
            <charset val="238"/>
          </rPr>
          <t>SZV_B:HitelKotvenyUtem2</t>
        </r>
      </text>
    </comment>
    <comment ref="AQ182" authorId="0" shapeId="0">
      <text>
        <r>
          <rPr>
            <sz val="11"/>
            <rFont val="Calibri"/>
            <family val="2"/>
            <charset val="238"/>
          </rPr>
          <t>SZV_B:OsszesenUtem2</t>
        </r>
      </text>
    </comment>
    <comment ref="AR182" authorId="0" shapeId="0">
      <text>
        <r>
          <rPr>
            <sz val="11"/>
            <rFont val="Calibri"/>
            <family val="2"/>
            <charset val="238"/>
          </rPr>
          <t>SZV_B:ForrashianyUtem2</t>
        </r>
      </text>
    </comment>
    <comment ref="AU182" authorId="0" shapeId="0">
      <text>
        <r>
          <rPr>
            <sz val="11"/>
            <rFont val="Calibri"/>
            <family val="2"/>
            <charset val="238"/>
          </rPr>
          <t>SZV_B:Indokolas</t>
        </r>
      </text>
    </comment>
    <comment ref="AV182" authorId="0" shapeId="0">
      <text>
        <r>
          <rPr>
            <sz val="11"/>
            <rFont val="Calibri"/>
            <family val="2"/>
            <charset val="238"/>
          </rPr>
          <t>SZV_B:Megjegyzes</t>
        </r>
      </text>
    </comment>
    <comment ref="AW182" authorId="0" shapeId="0">
      <text>
        <r>
          <rPr>
            <sz val="11"/>
            <rFont val="Calibri"/>
            <family val="2"/>
            <charset val="238"/>
          </rPr>
          <t>SZV_B:FeladatSorszam</t>
        </r>
      </text>
    </comment>
    <comment ref="AY182" authorId="0" shapeId="0">
      <text>
        <r>
          <rPr>
            <sz val="11"/>
            <rFont val="Calibri"/>
            <family val="2"/>
            <charset val="238"/>
          </rPr>
          <t>SZV_B:ISA</t>
        </r>
      </text>
    </comment>
    <comment ref="B183" authorId="0" shapeId="0">
      <text>
        <r>
          <rPr>
            <sz val="11"/>
            <rFont val="Calibri"/>
            <family val="2"/>
            <charset val="238"/>
          </rPr>
          <t>SZV_B:FontossagiSorrent</t>
        </r>
      </text>
    </comment>
    <comment ref="C183" authorId="0" shapeId="0">
      <text>
        <r>
          <rPr>
            <sz val="11"/>
            <rFont val="Calibri"/>
            <family val="2"/>
            <charset val="238"/>
          </rPr>
          <t>SZV_B:FeladatKategoria</t>
        </r>
      </text>
    </comment>
    <comment ref="D183" authorId="0" shapeId="0">
      <text>
        <r>
          <rPr>
            <sz val="11"/>
            <rFont val="Calibri"/>
            <family val="2"/>
            <charset val="238"/>
          </rPr>
          <t>SZV_B:FeladatMegnevezes</t>
        </r>
      </text>
    </comment>
    <comment ref="E183" authorId="0" shapeId="0">
      <text>
        <r>
          <rPr>
            <sz val="11"/>
            <rFont val="Calibri"/>
            <family val="2"/>
            <charset val="238"/>
          </rPr>
          <t>SZV_B:ElviEngedelySzam</t>
        </r>
      </text>
    </comment>
    <comment ref="F183" authorId="0" shapeId="0">
      <text>
        <r>
          <rPr>
            <sz val="11"/>
            <rFont val="Calibri"/>
            <family val="2"/>
            <charset val="238"/>
          </rPr>
          <t>SZV_B:VKR_Kod</t>
        </r>
      </text>
    </comment>
    <comment ref="G183" authorId="0" shapeId="0">
      <text>
        <r>
          <rPr>
            <sz val="11"/>
            <rFont val="Calibri"/>
            <family val="2"/>
            <charset val="238"/>
          </rPr>
          <t>SZV_B:VKR_Nev</t>
        </r>
      </text>
    </comment>
    <comment ref="H183" authorId="0" shapeId="0">
      <text>
        <r>
          <rPr>
            <sz val="11"/>
            <rFont val="Calibri"/>
            <family val="2"/>
            <charset val="238"/>
          </rPr>
          <t>SZV_B:FeladatAzonosito</t>
        </r>
      </text>
    </comment>
    <comment ref="I183" authorId="0" shapeId="0">
      <text>
        <r>
          <rPr>
            <sz val="11"/>
            <rFont val="Calibri"/>
            <family val="2"/>
            <charset val="238"/>
          </rPr>
          <t>SZV_B:EllatasiTerulet</t>
        </r>
      </text>
    </comment>
    <comment ref="J183" authorId="0" shapeId="0">
      <text>
        <r>
          <rPr>
            <sz val="11"/>
            <rFont val="Calibri"/>
            <family val="2"/>
            <charset val="238"/>
          </rPr>
          <t>SZV_B:EllatasertFelelos</t>
        </r>
      </text>
    </comment>
    <comment ref="K183" authorId="0" shapeId="0">
      <text>
        <r>
          <rPr>
            <sz val="11"/>
            <rFont val="Calibri"/>
            <family val="2"/>
            <charset val="238"/>
          </rPr>
          <t>SZV_B:TervezettNettoKoltseg</t>
        </r>
      </text>
    </comment>
    <comment ref="L183" authorId="0" shapeId="0">
      <text>
        <r>
          <rPr>
            <sz val="11"/>
            <rFont val="Calibri"/>
            <family val="2"/>
            <charset val="238"/>
          </rPr>
          <t>SZV_B:IdotartamKezdes</t>
        </r>
      </text>
    </comment>
    <comment ref="M183" authorId="0" shapeId="0">
      <text>
        <r>
          <rPr>
            <sz val="11"/>
            <rFont val="Calibri"/>
            <family val="2"/>
            <charset val="238"/>
          </rPr>
          <t>SZV_B:IdotartamBefejezes</t>
        </r>
      </text>
    </comment>
    <comment ref="N183" authorId="0" shapeId="0">
      <text>
        <r>
          <rPr>
            <sz val="11"/>
            <rFont val="Calibri"/>
            <family val="2"/>
            <charset val="238"/>
          </rPr>
          <t>SZV_B:NettoKoltsegUtem1</t>
        </r>
      </text>
    </comment>
    <comment ref="O183" authorId="0" shapeId="0">
      <text>
        <r>
          <rPr>
            <sz val="11"/>
            <rFont val="Calibri"/>
            <family val="2"/>
            <charset val="238"/>
          </rPr>
          <t>SZV_B:NettoKoltsegUtem2</t>
        </r>
      </text>
    </comment>
    <comment ref="P183" authorId="0" shapeId="0">
      <text>
        <r>
          <rPr>
            <sz val="11"/>
            <rFont val="Calibri"/>
            <family val="2"/>
            <charset val="238"/>
          </rPr>
          <t>SZV_B:EM_Melleklet2_KTG</t>
        </r>
      </text>
    </comment>
    <comment ref="R183" authorId="0" shapeId="0">
      <text>
        <r>
          <rPr>
            <sz val="11"/>
            <rFont val="Calibri"/>
            <family val="2"/>
            <charset val="238"/>
          </rPr>
          <t>SZV_B:HDUtem1</t>
        </r>
      </text>
    </comment>
    <comment ref="S183" authorId="0" shapeId="0">
      <text>
        <r>
          <rPr>
            <sz val="11"/>
            <rFont val="Calibri"/>
            <family val="2"/>
            <charset val="238"/>
          </rPr>
          <t>SZV_B:ECSUtem1</t>
        </r>
      </text>
    </comment>
    <comment ref="T183" authorId="0" shapeId="0">
      <text>
        <r>
          <rPr>
            <sz val="11"/>
            <rFont val="Calibri"/>
            <family val="2"/>
            <charset val="238"/>
          </rPr>
          <t>SZV_B:KFHUtem1</t>
        </r>
      </text>
    </comment>
    <comment ref="U183" authorId="0" shapeId="0">
      <text>
        <r>
          <rPr>
            <sz val="11"/>
            <rFont val="Calibri"/>
            <family val="2"/>
            <charset val="238"/>
          </rPr>
          <t>SZV_B:Egyeb_SajatUtem1</t>
        </r>
      </text>
    </comment>
    <comment ref="V183" authorId="0" shapeId="0">
      <text>
        <r>
          <rPr>
            <sz val="11"/>
            <rFont val="Calibri"/>
            <family val="2"/>
            <charset val="238"/>
          </rPr>
          <t>SZV_B:DijUtem1</t>
        </r>
      </text>
    </comment>
    <comment ref="W183" authorId="0" shapeId="0">
      <text>
        <r>
          <rPr>
            <sz val="11"/>
            <rFont val="Calibri"/>
            <family val="2"/>
            <charset val="238"/>
          </rPr>
          <t>SZV_B:EM_Melleklet1_Utem1</t>
        </r>
      </text>
    </comment>
    <comment ref="X183" authorId="0" shapeId="0">
      <text>
        <r>
          <rPr>
            <sz val="11"/>
            <rFont val="Calibri"/>
            <family val="2"/>
            <charset val="238"/>
          </rPr>
          <t>SZV_B:EgyebAllamiUtem1</t>
        </r>
      </text>
    </comment>
    <comment ref="Y183" authorId="0" shapeId="0">
      <text>
        <r>
          <rPr>
            <sz val="11"/>
            <rFont val="Calibri"/>
            <family val="2"/>
            <charset val="238"/>
          </rPr>
          <t>SZV_B:OnkormanyzatiUtem1</t>
        </r>
      </text>
    </comment>
    <comment ref="Z183" authorId="0" shapeId="0">
      <text>
        <r>
          <rPr>
            <sz val="11"/>
            <rFont val="Calibri"/>
            <family val="2"/>
            <charset val="238"/>
          </rPr>
          <t>SZV_B:EUUtem1</t>
        </r>
      </text>
    </comment>
    <comment ref="AA183" authorId="0" shapeId="0">
      <text>
        <r>
          <rPr>
            <sz val="11"/>
            <rFont val="Calibri"/>
            <family val="2"/>
            <charset val="238"/>
          </rPr>
          <t>SZV_B:EgyebUtem1</t>
        </r>
      </text>
    </comment>
    <comment ref="AB183" authorId="0" shapeId="0">
      <text>
        <r>
          <rPr>
            <sz val="11"/>
            <rFont val="Calibri"/>
            <family val="2"/>
            <charset val="238"/>
          </rPr>
          <t>SZV_B:HitelKotvenyUtem1</t>
        </r>
      </text>
    </comment>
    <comment ref="AC183" authorId="0" shapeId="0">
      <text>
        <r>
          <rPr>
            <sz val="11"/>
            <rFont val="Calibri"/>
            <family val="2"/>
            <charset val="238"/>
          </rPr>
          <t>SZV_B:OsszesenUtem1</t>
        </r>
      </text>
    </comment>
    <comment ref="AF183" authorId="0" shapeId="0">
      <text>
        <r>
          <rPr>
            <sz val="11"/>
            <rFont val="Calibri"/>
            <family val="2"/>
            <charset val="238"/>
          </rPr>
          <t>SZV_B:HDUtem2</t>
        </r>
      </text>
    </comment>
    <comment ref="AG183" authorId="0" shapeId="0">
      <text>
        <r>
          <rPr>
            <sz val="11"/>
            <rFont val="Calibri"/>
            <family val="2"/>
            <charset val="238"/>
          </rPr>
          <t>SZV_B:ECSUtem2</t>
        </r>
      </text>
    </comment>
    <comment ref="AH183" authorId="0" shapeId="0">
      <text>
        <r>
          <rPr>
            <sz val="11"/>
            <rFont val="Calibri"/>
            <family val="2"/>
            <charset val="238"/>
          </rPr>
          <t>SZV_B:KFHUtem2</t>
        </r>
      </text>
    </comment>
    <comment ref="AI183" authorId="0" shapeId="0">
      <text>
        <r>
          <rPr>
            <sz val="11"/>
            <rFont val="Calibri"/>
            <family val="2"/>
            <charset val="238"/>
          </rPr>
          <t>SZV_B:Egyeb_SajatUtem2</t>
        </r>
      </text>
    </comment>
    <comment ref="AJ183" authorId="0" shapeId="0">
      <text>
        <r>
          <rPr>
            <sz val="11"/>
            <rFont val="Calibri"/>
            <family val="2"/>
            <charset val="238"/>
          </rPr>
          <t>SZV_B:DijUtem2</t>
        </r>
      </text>
    </comment>
    <comment ref="AK183" authorId="0" shapeId="0">
      <text>
        <r>
          <rPr>
            <sz val="11"/>
            <rFont val="Calibri"/>
            <family val="2"/>
            <charset val="238"/>
          </rPr>
          <t>SZV_B:EM_Melleklet1_Utem2</t>
        </r>
      </text>
    </comment>
    <comment ref="AL183" authorId="0" shapeId="0">
      <text>
        <r>
          <rPr>
            <sz val="11"/>
            <rFont val="Calibri"/>
            <family val="2"/>
            <charset val="238"/>
          </rPr>
          <t>SZV_B:EgyebAllamiUtem2</t>
        </r>
      </text>
    </comment>
    <comment ref="AM183" authorId="0" shapeId="0">
      <text>
        <r>
          <rPr>
            <sz val="11"/>
            <rFont val="Calibri"/>
            <family val="2"/>
            <charset val="238"/>
          </rPr>
          <t>SZV_B:OnkormanyzatiUtem2</t>
        </r>
      </text>
    </comment>
    <comment ref="AN183" authorId="0" shapeId="0">
      <text>
        <r>
          <rPr>
            <sz val="11"/>
            <rFont val="Calibri"/>
            <family val="2"/>
            <charset val="238"/>
          </rPr>
          <t>SZV_B:EUUtem2</t>
        </r>
      </text>
    </comment>
    <comment ref="AO183" authorId="0" shapeId="0">
      <text>
        <r>
          <rPr>
            <sz val="11"/>
            <rFont val="Calibri"/>
            <family val="2"/>
            <charset val="238"/>
          </rPr>
          <t>SZV_B:EgyebUtem2</t>
        </r>
      </text>
    </comment>
    <comment ref="AP183" authorId="0" shapeId="0">
      <text>
        <r>
          <rPr>
            <sz val="11"/>
            <rFont val="Calibri"/>
            <family val="2"/>
            <charset val="238"/>
          </rPr>
          <t>SZV_B:HitelKotvenyUtem2</t>
        </r>
      </text>
    </comment>
    <comment ref="AQ183" authorId="0" shapeId="0">
      <text>
        <r>
          <rPr>
            <sz val="11"/>
            <rFont val="Calibri"/>
            <family val="2"/>
            <charset val="238"/>
          </rPr>
          <t>SZV_B:OsszesenUtem2</t>
        </r>
      </text>
    </comment>
    <comment ref="AR183" authorId="0" shapeId="0">
      <text>
        <r>
          <rPr>
            <sz val="11"/>
            <rFont val="Calibri"/>
            <family val="2"/>
            <charset val="238"/>
          </rPr>
          <t>SZV_B:ForrashianyUtem2</t>
        </r>
      </text>
    </comment>
    <comment ref="AU183" authorId="0" shapeId="0">
      <text>
        <r>
          <rPr>
            <sz val="11"/>
            <rFont val="Calibri"/>
            <family val="2"/>
            <charset val="238"/>
          </rPr>
          <t>SZV_B:Indokolas</t>
        </r>
      </text>
    </comment>
    <comment ref="AV183" authorId="0" shapeId="0">
      <text>
        <r>
          <rPr>
            <sz val="11"/>
            <rFont val="Calibri"/>
            <family val="2"/>
            <charset val="238"/>
          </rPr>
          <t>SZV_B:Megjegyzes</t>
        </r>
      </text>
    </comment>
    <comment ref="AW183" authorId="0" shapeId="0">
      <text>
        <r>
          <rPr>
            <sz val="11"/>
            <rFont val="Calibri"/>
            <family val="2"/>
            <charset val="238"/>
          </rPr>
          <t>SZV_B:FeladatSorszam</t>
        </r>
      </text>
    </comment>
    <comment ref="AY183" authorId="0" shapeId="0">
      <text>
        <r>
          <rPr>
            <sz val="11"/>
            <rFont val="Calibri"/>
            <family val="2"/>
            <charset val="238"/>
          </rPr>
          <t>SZV_B:ISA</t>
        </r>
      </text>
    </comment>
    <comment ref="B185" authorId="0" shapeId="0">
      <text>
        <r>
          <rPr>
            <sz val="11"/>
            <rFont val="Calibri"/>
            <family val="2"/>
            <charset val="238"/>
          </rPr>
          <t>SZV_B:FontossagiSorrent</t>
        </r>
      </text>
    </comment>
    <comment ref="C185" authorId="0" shapeId="0">
      <text>
        <r>
          <rPr>
            <sz val="11"/>
            <rFont val="Calibri"/>
            <family val="2"/>
            <charset val="238"/>
          </rPr>
          <t>SZV_B:FeladatKategoria</t>
        </r>
      </text>
    </comment>
    <comment ref="D185" authorId="0" shapeId="0">
      <text>
        <r>
          <rPr>
            <sz val="11"/>
            <rFont val="Calibri"/>
            <family val="2"/>
            <charset val="238"/>
          </rPr>
          <t>SZV_B:FeladatMegnevezes</t>
        </r>
      </text>
    </comment>
    <comment ref="E185" authorId="0" shapeId="0">
      <text>
        <r>
          <rPr>
            <sz val="11"/>
            <rFont val="Calibri"/>
            <family val="2"/>
            <charset val="238"/>
          </rPr>
          <t>SZV_B:ElviEngedelySzam</t>
        </r>
      </text>
    </comment>
    <comment ref="F185" authorId="0" shapeId="0">
      <text>
        <r>
          <rPr>
            <sz val="11"/>
            <rFont val="Calibri"/>
            <family val="2"/>
            <charset val="238"/>
          </rPr>
          <t>SZV_B:VKR_Kod</t>
        </r>
      </text>
    </comment>
    <comment ref="G185" authorId="0" shapeId="0">
      <text>
        <r>
          <rPr>
            <sz val="11"/>
            <rFont val="Calibri"/>
            <family val="2"/>
            <charset val="238"/>
          </rPr>
          <t>SZV_B:VKR_Nev</t>
        </r>
      </text>
    </comment>
    <comment ref="H185" authorId="0" shapeId="0">
      <text>
        <r>
          <rPr>
            <sz val="11"/>
            <rFont val="Calibri"/>
            <family val="2"/>
            <charset val="238"/>
          </rPr>
          <t>SZV_B:FeladatAzonosito</t>
        </r>
      </text>
    </comment>
    <comment ref="I185" authorId="0" shapeId="0">
      <text>
        <r>
          <rPr>
            <sz val="11"/>
            <rFont val="Calibri"/>
            <family val="2"/>
            <charset val="238"/>
          </rPr>
          <t>SZV_B:EllatasiTerulet</t>
        </r>
      </text>
    </comment>
    <comment ref="J185" authorId="0" shapeId="0">
      <text>
        <r>
          <rPr>
            <sz val="11"/>
            <rFont val="Calibri"/>
            <family val="2"/>
            <charset val="238"/>
          </rPr>
          <t>SZV_B:EllatasertFelelos</t>
        </r>
      </text>
    </comment>
    <comment ref="K185" authorId="0" shapeId="0">
      <text>
        <r>
          <rPr>
            <sz val="11"/>
            <rFont val="Calibri"/>
            <family val="2"/>
            <charset val="238"/>
          </rPr>
          <t>SZV_B:TervezettNettoKoltseg</t>
        </r>
      </text>
    </comment>
    <comment ref="L185" authorId="0" shapeId="0">
      <text>
        <r>
          <rPr>
            <sz val="11"/>
            <rFont val="Calibri"/>
            <family val="2"/>
            <charset val="238"/>
          </rPr>
          <t>SZV_B:IdotartamKezdes</t>
        </r>
      </text>
    </comment>
    <comment ref="M185" authorId="0" shapeId="0">
      <text>
        <r>
          <rPr>
            <sz val="11"/>
            <rFont val="Calibri"/>
            <family val="2"/>
            <charset val="238"/>
          </rPr>
          <t>SZV_B:IdotartamBefejezes</t>
        </r>
      </text>
    </comment>
    <comment ref="N185" authorId="0" shapeId="0">
      <text>
        <r>
          <rPr>
            <sz val="11"/>
            <rFont val="Calibri"/>
            <family val="2"/>
            <charset val="238"/>
          </rPr>
          <t>SZV_B:NettoKoltsegUtem1</t>
        </r>
      </text>
    </comment>
    <comment ref="O185" authorId="0" shapeId="0">
      <text>
        <r>
          <rPr>
            <sz val="11"/>
            <rFont val="Calibri"/>
            <family val="2"/>
            <charset val="238"/>
          </rPr>
          <t>SZV_B:NettoKoltsegUtem2</t>
        </r>
      </text>
    </comment>
    <comment ref="P185" authorId="0" shapeId="0">
      <text>
        <r>
          <rPr>
            <sz val="11"/>
            <rFont val="Calibri"/>
            <family val="2"/>
            <charset val="238"/>
          </rPr>
          <t>SZV_B:EM_Melleklet2_KTG</t>
        </r>
      </text>
    </comment>
    <comment ref="R185" authorId="0" shapeId="0">
      <text>
        <r>
          <rPr>
            <sz val="11"/>
            <rFont val="Calibri"/>
            <family val="2"/>
            <charset val="238"/>
          </rPr>
          <t>SZV_B:HDUtem1</t>
        </r>
      </text>
    </comment>
    <comment ref="S185" authorId="0" shapeId="0">
      <text>
        <r>
          <rPr>
            <sz val="11"/>
            <rFont val="Calibri"/>
            <family val="2"/>
            <charset val="238"/>
          </rPr>
          <t>SZV_B:ECSUtem1</t>
        </r>
      </text>
    </comment>
    <comment ref="T185" authorId="0" shapeId="0">
      <text>
        <r>
          <rPr>
            <sz val="11"/>
            <rFont val="Calibri"/>
            <family val="2"/>
            <charset val="238"/>
          </rPr>
          <t>SZV_B:KFHUtem1</t>
        </r>
      </text>
    </comment>
    <comment ref="U185" authorId="0" shapeId="0">
      <text>
        <r>
          <rPr>
            <sz val="11"/>
            <rFont val="Calibri"/>
            <family val="2"/>
            <charset val="238"/>
          </rPr>
          <t>SZV_B:Egyeb_SajatUtem1</t>
        </r>
      </text>
    </comment>
    <comment ref="V185" authorId="0" shapeId="0">
      <text>
        <r>
          <rPr>
            <sz val="11"/>
            <rFont val="Calibri"/>
            <family val="2"/>
            <charset val="238"/>
          </rPr>
          <t>SZV_B:DijUtem1</t>
        </r>
      </text>
    </comment>
    <comment ref="W185" authorId="0" shapeId="0">
      <text>
        <r>
          <rPr>
            <sz val="11"/>
            <rFont val="Calibri"/>
            <family val="2"/>
            <charset val="238"/>
          </rPr>
          <t>SZV_B:EM_Melleklet1_Utem1</t>
        </r>
      </text>
    </comment>
    <comment ref="X185" authorId="0" shapeId="0">
      <text>
        <r>
          <rPr>
            <sz val="11"/>
            <rFont val="Calibri"/>
            <family val="2"/>
            <charset val="238"/>
          </rPr>
          <t>SZV_B:EgyebAllamiUtem1</t>
        </r>
      </text>
    </comment>
    <comment ref="Y185" authorId="0" shapeId="0">
      <text>
        <r>
          <rPr>
            <sz val="11"/>
            <rFont val="Calibri"/>
            <family val="2"/>
            <charset val="238"/>
          </rPr>
          <t>SZV_B:OnkormanyzatiUtem1</t>
        </r>
      </text>
    </comment>
    <comment ref="Z185" authorId="0" shapeId="0">
      <text>
        <r>
          <rPr>
            <sz val="11"/>
            <rFont val="Calibri"/>
            <family val="2"/>
            <charset val="238"/>
          </rPr>
          <t>SZV_B:EUUtem1</t>
        </r>
      </text>
    </comment>
    <comment ref="AA185" authorId="0" shapeId="0">
      <text>
        <r>
          <rPr>
            <sz val="11"/>
            <rFont val="Calibri"/>
            <family val="2"/>
            <charset val="238"/>
          </rPr>
          <t>SZV_B:EgyebUtem1</t>
        </r>
      </text>
    </comment>
    <comment ref="AB185" authorId="0" shapeId="0">
      <text>
        <r>
          <rPr>
            <sz val="11"/>
            <rFont val="Calibri"/>
            <family val="2"/>
            <charset val="238"/>
          </rPr>
          <t>SZV_B:HitelKotvenyUtem1</t>
        </r>
      </text>
    </comment>
    <comment ref="AC185" authorId="0" shapeId="0">
      <text>
        <r>
          <rPr>
            <sz val="11"/>
            <rFont val="Calibri"/>
            <family val="2"/>
            <charset val="238"/>
          </rPr>
          <t>SZV_B:OsszesenUtem1</t>
        </r>
      </text>
    </comment>
    <comment ref="AF185" authorId="0" shapeId="0">
      <text>
        <r>
          <rPr>
            <sz val="11"/>
            <rFont val="Calibri"/>
            <family val="2"/>
            <charset val="238"/>
          </rPr>
          <t>SZV_B:HDUtem2</t>
        </r>
      </text>
    </comment>
    <comment ref="AG185" authorId="0" shapeId="0">
      <text>
        <r>
          <rPr>
            <sz val="11"/>
            <rFont val="Calibri"/>
            <family val="2"/>
            <charset val="238"/>
          </rPr>
          <t>SZV_B:ECSUtem2</t>
        </r>
      </text>
    </comment>
    <comment ref="AH185" authorId="0" shapeId="0">
      <text>
        <r>
          <rPr>
            <sz val="11"/>
            <rFont val="Calibri"/>
            <family val="2"/>
            <charset val="238"/>
          </rPr>
          <t>SZV_B:KFHUtem2</t>
        </r>
      </text>
    </comment>
    <comment ref="AI185" authorId="0" shapeId="0">
      <text>
        <r>
          <rPr>
            <sz val="11"/>
            <rFont val="Calibri"/>
            <family val="2"/>
            <charset val="238"/>
          </rPr>
          <t>SZV_B:Egyeb_SajatUtem2</t>
        </r>
      </text>
    </comment>
    <comment ref="AJ185" authorId="0" shapeId="0">
      <text>
        <r>
          <rPr>
            <sz val="11"/>
            <rFont val="Calibri"/>
            <family val="2"/>
            <charset val="238"/>
          </rPr>
          <t>SZV_B:DijUtem2</t>
        </r>
      </text>
    </comment>
    <comment ref="AK185" authorId="0" shapeId="0">
      <text>
        <r>
          <rPr>
            <sz val="11"/>
            <rFont val="Calibri"/>
            <family val="2"/>
            <charset val="238"/>
          </rPr>
          <t>SZV_B:EM_Melleklet1_Utem2</t>
        </r>
      </text>
    </comment>
    <comment ref="AL185" authorId="0" shapeId="0">
      <text>
        <r>
          <rPr>
            <sz val="11"/>
            <rFont val="Calibri"/>
            <family val="2"/>
            <charset val="238"/>
          </rPr>
          <t>SZV_B:EgyebAllamiUtem2</t>
        </r>
      </text>
    </comment>
    <comment ref="AM185" authorId="0" shapeId="0">
      <text>
        <r>
          <rPr>
            <sz val="11"/>
            <rFont val="Calibri"/>
            <family val="2"/>
            <charset val="238"/>
          </rPr>
          <t>SZV_B:OnkormanyzatiUtem2</t>
        </r>
      </text>
    </comment>
    <comment ref="AN185" authorId="0" shapeId="0">
      <text>
        <r>
          <rPr>
            <sz val="11"/>
            <rFont val="Calibri"/>
            <family val="2"/>
            <charset val="238"/>
          </rPr>
          <t>SZV_B:EUUtem2</t>
        </r>
      </text>
    </comment>
    <comment ref="AO185" authorId="0" shapeId="0">
      <text>
        <r>
          <rPr>
            <sz val="11"/>
            <rFont val="Calibri"/>
            <family val="2"/>
            <charset val="238"/>
          </rPr>
          <t>SZV_B:EgyebUtem2</t>
        </r>
      </text>
    </comment>
    <comment ref="AP185" authorId="0" shapeId="0">
      <text>
        <r>
          <rPr>
            <sz val="11"/>
            <rFont val="Calibri"/>
            <family val="2"/>
            <charset val="238"/>
          </rPr>
          <t>SZV_B:HitelKotvenyUtem2</t>
        </r>
      </text>
    </comment>
    <comment ref="AQ185" authorId="0" shapeId="0">
      <text>
        <r>
          <rPr>
            <sz val="11"/>
            <rFont val="Calibri"/>
            <family val="2"/>
            <charset val="238"/>
          </rPr>
          <t>SZV_B:OsszesenUtem2</t>
        </r>
      </text>
    </comment>
    <comment ref="AR185" authorId="0" shapeId="0">
      <text>
        <r>
          <rPr>
            <sz val="11"/>
            <rFont val="Calibri"/>
            <family val="2"/>
            <charset val="238"/>
          </rPr>
          <t>SZV_B:ForrashianyUtem2</t>
        </r>
      </text>
    </comment>
    <comment ref="AU185" authorId="0" shapeId="0">
      <text>
        <r>
          <rPr>
            <sz val="11"/>
            <rFont val="Calibri"/>
            <family val="2"/>
            <charset val="238"/>
          </rPr>
          <t>SZV_B:Indokolas</t>
        </r>
      </text>
    </comment>
    <comment ref="AV185" authorId="0" shapeId="0">
      <text>
        <r>
          <rPr>
            <sz val="11"/>
            <rFont val="Calibri"/>
            <family val="2"/>
            <charset val="238"/>
          </rPr>
          <t>SZV_B:Megjegyzes</t>
        </r>
      </text>
    </comment>
    <comment ref="AW185" authorId="0" shapeId="0">
      <text>
        <r>
          <rPr>
            <sz val="11"/>
            <rFont val="Calibri"/>
            <family val="2"/>
            <charset val="238"/>
          </rPr>
          <t>SZV_B:FeladatSorszam</t>
        </r>
      </text>
    </comment>
    <comment ref="AY185" authorId="0" shapeId="0">
      <text>
        <r>
          <rPr>
            <sz val="11"/>
            <rFont val="Calibri"/>
            <family val="2"/>
            <charset val="238"/>
          </rPr>
          <t>SZV_B:ISA</t>
        </r>
      </text>
    </comment>
    <comment ref="B186" authorId="0" shapeId="0">
      <text>
        <r>
          <rPr>
            <sz val="11"/>
            <rFont val="Calibri"/>
            <family val="2"/>
            <charset val="238"/>
          </rPr>
          <t>SZV_B:FontossagiSorrent</t>
        </r>
      </text>
    </comment>
    <comment ref="C186" authorId="0" shapeId="0">
      <text>
        <r>
          <rPr>
            <sz val="11"/>
            <rFont val="Calibri"/>
            <family val="2"/>
            <charset val="238"/>
          </rPr>
          <t>SZV_B:FeladatKategoria</t>
        </r>
      </text>
    </comment>
    <comment ref="D186" authorId="0" shapeId="0">
      <text>
        <r>
          <rPr>
            <sz val="11"/>
            <rFont val="Calibri"/>
            <family val="2"/>
            <charset val="238"/>
          </rPr>
          <t>SZV_B:FeladatMegnevezes</t>
        </r>
      </text>
    </comment>
    <comment ref="E186" authorId="0" shapeId="0">
      <text>
        <r>
          <rPr>
            <sz val="11"/>
            <rFont val="Calibri"/>
            <family val="2"/>
            <charset val="238"/>
          </rPr>
          <t>SZV_B:ElviEngedelySzam</t>
        </r>
      </text>
    </comment>
    <comment ref="F186" authorId="0" shapeId="0">
      <text>
        <r>
          <rPr>
            <sz val="11"/>
            <rFont val="Calibri"/>
            <family val="2"/>
            <charset val="238"/>
          </rPr>
          <t>SZV_B:VKR_Kod</t>
        </r>
      </text>
    </comment>
    <comment ref="G186" authorId="0" shapeId="0">
      <text>
        <r>
          <rPr>
            <sz val="11"/>
            <rFont val="Calibri"/>
            <family val="2"/>
            <charset val="238"/>
          </rPr>
          <t>SZV_B:VKR_Nev</t>
        </r>
      </text>
    </comment>
    <comment ref="H186" authorId="0" shapeId="0">
      <text>
        <r>
          <rPr>
            <sz val="11"/>
            <rFont val="Calibri"/>
            <family val="2"/>
            <charset val="238"/>
          </rPr>
          <t>SZV_B:FeladatAzonosito</t>
        </r>
      </text>
    </comment>
    <comment ref="I186" authorId="0" shapeId="0">
      <text>
        <r>
          <rPr>
            <sz val="11"/>
            <rFont val="Calibri"/>
            <family val="2"/>
            <charset val="238"/>
          </rPr>
          <t>SZV_B:EllatasiTerulet</t>
        </r>
      </text>
    </comment>
    <comment ref="J186" authorId="0" shapeId="0">
      <text>
        <r>
          <rPr>
            <sz val="11"/>
            <rFont val="Calibri"/>
            <family val="2"/>
            <charset val="238"/>
          </rPr>
          <t>SZV_B:EllatasertFelelos</t>
        </r>
      </text>
    </comment>
    <comment ref="K186" authorId="0" shapeId="0">
      <text>
        <r>
          <rPr>
            <sz val="11"/>
            <rFont val="Calibri"/>
            <family val="2"/>
            <charset val="238"/>
          </rPr>
          <t>SZV_B:TervezettNettoKoltseg</t>
        </r>
      </text>
    </comment>
    <comment ref="L186" authorId="0" shapeId="0">
      <text>
        <r>
          <rPr>
            <sz val="11"/>
            <rFont val="Calibri"/>
            <family val="2"/>
            <charset val="238"/>
          </rPr>
          <t>SZV_B:IdotartamKezdes</t>
        </r>
      </text>
    </comment>
    <comment ref="M186" authorId="0" shapeId="0">
      <text>
        <r>
          <rPr>
            <sz val="11"/>
            <rFont val="Calibri"/>
            <family val="2"/>
            <charset val="238"/>
          </rPr>
          <t>SZV_B:IdotartamBefejezes</t>
        </r>
      </text>
    </comment>
    <comment ref="N186" authorId="0" shapeId="0">
      <text>
        <r>
          <rPr>
            <sz val="11"/>
            <rFont val="Calibri"/>
            <family val="2"/>
            <charset val="238"/>
          </rPr>
          <t>SZV_B:NettoKoltsegUtem1</t>
        </r>
      </text>
    </comment>
    <comment ref="O186" authorId="0" shapeId="0">
      <text>
        <r>
          <rPr>
            <sz val="11"/>
            <rFont val="Calibri"/>
            <family val="2"/>
            <charset val="238"/>
          </rPr>
          <t>SZV_B:NettoKoltsegUtem2</t>
        </r>
      </text>
    </comment>
    <comment ref="P186" authorId="0" shapeId="0">
      <text>
        <r>
          <rPr>
            <sz val="11"/>
            <rFont val="Calibri"/>
            <family val="2"/>
            <charset val="238"/>
          </rPr>
          <t>SZV_B:EM_Melleklet2_KTG</t>
        </r>
      </text>
    </comment>
    <comment ref="R186" authorId="0" shapeId="0">
      <text>
        <r>
          <rPr>
            <sz val="11"/>
            <rFont val="Calibri"/>
            <family val="2"/>
            <charset val="238"/>
          </rPr>
          <t>SZV_B:HDUtem1</t>
        </r>
      </text>
    </comment>
    <comment ref="S186" authorId="0" shapeId="0">
      <text>
        <r>
          <rPr>
            <sz val="11"/>
            <rFont val="Calibri"/>
            <family val="2"/>
            <charset val="238"/>
          </rPr>
          <t>SZV_B:ECSUtem1</t>
        </r>
      </text>
    </comment>
    <comment ref="T186" authorId="0" shapeId="0">
      <text>
        <r>
          <rPr>
            <sz val="11"/>
            <rFont val="Calibri"/>
            <family val="2"/>
            <charset val="238"/>
          </rPr>
          <t>SZV_B:KFHUtem1</t>
        </r>
      </text>
    </comment>
    <comment ref="U186" authorId="0" shapeId="0">
      <text>
        <r>
          <rPr>
            <sz val="11"/>
            <rFont val="Calibri"/>
            <family val="2"/>
            <charset val="238"/>
          </rPr>
          <t>SZV_B:Egyeb_SajatUtem1</t>
        </r>
      </text>
    </comment>
    <comment ref="V186" authorId="0" shapeId="0">
      <text>
        <r>
          <rPr>
            <sz val="11"/>
            <rFont val="Calibri"/>
            <family val="2"/>
            <charset val="238"/>
          </rPr>
          <t>SZV_B:DijUtem1</t>
        </r>
      </text>
    </comment>
    <comment ref="W186" authorId="0" shapeId="0">
      <text>
        <r>
          <rPr>
            <sz val="11"/>
            <rFont val="Calibri"/>
            <family val="2"/>
            <charset val="238"/>
          </rPr>
          <t>SZV_B:EM_Melleklet1_Utem1</t>
        </r>
      </text>
    </comment>
    <comment ref="X186" authorId="0" shapeId="0">
      <text>
        <r>
          <rPr>
            <sz val="11"/>
            <rFont val="Calibri"/>
            <family val="2"/>
            <charset val="238"/>
          </rPr>
          <t>SZV_B:EgyebAllamiUtem1</t>
        </r>
      </text>
    </comment>
    <comment ref="Y186" authorId="0" shapeId="0">
      <text>
        <r>
          <rPr>
            <sz val="11"/>
            <rFont val="Calibri"/>
            <family val="2"/>
            <charset val="238"/>
          </rPr>
          <t>SZV_B:OnkormanyzatiUtem1</t>
        </r>
      </text>
    </comment>
    <comment ref="Z186" authorId="0" shapeId="0">
      <text>
        <r>
          <rPr>
            <sz val="11"/>
            <rFont val="Calibri"/>
            <family val="2"/>
            <charset val="238"/>
          </rPr>
          <t>SZV_B:EUUtem1</t>
        </r>
      </text>
    </comment>
    <comment ref="AA186" authorId="0" shapeId="0">
      <text>
        <r>
          <rPr>
            <sz val="11"/>
            <rFont val="Calibri"/>
            <family val="2"/>
            <charset val="238"/>
          </rPr>
          <t>SZV_B:EgyebUtem1</t>
        </r>
      </text>
    </comment>
    <comment ref="AB186" authorId="0" shapeId="0">
      <text>
        <r>
          <rPr>
            <sz val="11"/>
            <rFont val="Calibri"/>
            <family val="2"/>
            <charset val="238"/>
          </rPr>
          <t>SZV_B:HitelKotvenyUtem1</t>
        </r>
      </text>
    </comment>
    <comment ref="AC186" authorId="0" shapeId="0">
      <text>
        <r>
          <rPr>
            <sz val="11"/>
            <rFont val="Calibri"/>
            <family val="2"/>
            <charset val="238"/>
          </rPr>
          <t>SZV_B:OsszesenUtem1</t>
        </r>
      </text>
    </comment>
    <comment ref="AF186" authorId="0" shapeId="0">
      <text>
        <r>
          <rPr>
            <sz val="11"/>
            <rFont val="Calibri"/>
            <family val="2"/>
            <charset val="238"/>
          </rPr>
          <t>SZV_B:HDUtem2</t>
        </r>
      </text>
    </comment>
    <comment ref="AG186" authorId="0" shapeId="0">
      <text>
        <r>
          <rPr>
            <sz val="11"/>
            <rFont val="Calibri"/>
            <family val="2"/>
            <charset val="238"/>
          </rPr>
          <t>SZV_B:ECSUtem2</t>
        </r>
      </text>
    </comment>
    <comment ref="AH186" authorId="0" shapeId="0">
      <text>
        <r>
          <rPr>
            <sz val="11"/>
            <rFont val="Calibri"/>
            <family val="2"/>
            <charset val="238"/>
          </rPr>
          <t>SZV_B:KFHUtem2</t>
        </r>
      </text>
    </comment>
    <comment ref="AI186" authorId="0" shapeId="0">
      <text>
        <r>
          <rPr>
            <sz val="11"/>
            <rFont val="Calibri"/>
            <family val="2"/>
            <charset val="238"/>
          </rPr>
          <t>SZV_B:Egyeb_SajatUtem2</t>
        </r>
      </text>
    </comment>
    <comment ref="AJ186" authorId="0" shapeId="0">
      <text>
        <r>
          <rPr>
            <sz val="11"/>
            <rFont val="Calibri"/>
            <family val="2"/>
            <charset val="238"/>
          </rPr>
          <t>SZV_B:DijUtem2</t>
        </r>
      </text>
    </comment>
    <comment ref="AK186" authorId="0" shapeId="0">
      <text>
        <r>
          <rPr>
            <sz val="11"/>
            <rFont val="Calibri"/>
            <family val="2"/>
            <charset val="238"/>
          </rPr>
          <t>SZV_B:EM_Melleklet1_Utem2</t>
        </r>
      </text>
    </comment>
    <comment ref="AL186" authorId="0" shapeId="0">
      <text>
        <r>
          <rPr>
            <sz val="11"/>
            <rFont val="Calibri"/>
            <family val="2"/>
            <charset val="238"/>
          </rPr>
          <t>SZV_B:EgyebAllamiUtem2</t>
        </r>
      </text>
    </comment>
    <comment ref="AM186" authorId="0" shapeId="0">
      <text>
        <r>
          <rPr>
            <sz val="11"/>
            <rFont val="Calibri"/>
            <family val="2"/>
            <charset val="238"/>
          </rPr>
          <t>SZV_B:OnkormanyzatiUtem2</t>
        </r>
      </text>
    </comment>
    <comment ref="AN186" authorId="0" shapeId="0">
      <text>
        <r>
          <rPr>
            <sz val="11"/>
            <rFont val="Calibri"/>
            <family val="2"/>
            <charset val="238"/>
          </rPr>
          <t>SZV_B:EUUtem2</t>
        </r>
      </text>
    </comment>
    <comment ref="AO186" authorId="0" shapeId="0">
      <text>
        <r>
          <rPr>
            <sz val="11"/>
            <rFont val="Calibri"/>
            <family val="2"/>
            <charset val="238"/>
          </rPr>
          <t>SZV_B:EgyebUtem2</t>
        </r>
      </text>
    </comment>
    <comment ref="AP186" authorId="0" shapeId="0">
      <text>
        <r>
          <rPr>
            <sz val="11"/>
            <rFont val="Calibri"/>
            <family val="2"/>
            <charset val="238"/>
          </rPr>
          <t>SZV_B:HitelKotvenyUtem2</t>
        </r>
      </text>
    </comment>
    <comment ref="AQ186" authorId="0" shapeId="0">
      <text>
        <r>
          <rPr>
            <sz val="11"/>
            <rFont val="Calibri"/>
            <family val="2"/>
            <charset val="238"/>
          </rPr>
          <t>SZV_B:OsszesenUtem2</t>
        </r>
      </text>
    </comment>
    <comment ref="AR186" authorId="0" shapeId="0">
      <text>
        <r>
          <rPr>
            <sz val="11"/>
            <rFont val="Calibri"/>
            <family val="2"/>
            <charset val="238"/>
          </rPr>
          <t>SZV_B:ForrashianyUtem2</t>
        </r>
      </text>
    </comment>
    <comment ref="AU186" authorId="0" shapeId="0">
      <text>
        <r>
          <rPr>
            <sz val="11"/>
            <rFont val="Calibri"/>
            <family val="2"/>
            <charset val="238"/>
          </rPr>
          <t>SZV_B:Indokolas</t>
        </r>
      </text>
    </comment>
    <comment ref="AV186" authorId="0" shapeId="0">
      <text>
        <r>
          <rPr>
            <sz val="11"/>
            <rFont val="Calibri"/>
            <family val="2"/>
            <charset val="238"/>
          </rPr>
          <t>SZV_B:Megjegyzes</t>
        </r>
      </text>
    </comment>
    <comment ref="AW186" authorId="0" shapeId="0">
      <text>
        <r>
          <rPr>
            <sz val="11"/>
            <rFont val="Calibri"/>
            <family val="2"/>
            <charset val="238"/>
          </rPr>
          <t>SZV_B:FeladatSorszam</t>
        </r>
      </text>
    </comment>
    <comment ref="AY186" authorId="0" shapeId="0">
      <text>
        <r>
          <rPr>
            <sz val="11"/>
            <rFont val="Calibri"/>
            <family val="2"/>
            <charset val="238"/>
          </rPr>
          <t>SZV_B:ISA</t>
        </r>
      </text>
    </comment>
    <comment ref="B188" authorId="0" shapeId="0">
      <text>
        <r>
          <rPr>
            <sz val="11"/>
            <rFont val="Calibri"/>
            <family val="2"/>
            <charset val="238"/>
          </rPr>
          <t>SZV_B:FontossagiSorrent</t>
        </r>
      </text>
    </comment>
    <comment ref="C188" authorId="0" shapeId="0">
      <text>
        <r>
          <rPr>
            <sz val="11"/>
            <rFont val="Calibri"/>
            <family val="2"/>
            <charset val="238"/>
          </rPr>
          <t>SZV_B:FeladatKategoria</t>
        </r>
      </text>
    </comment>
    <comment ref="D188" authorId="0" shapeId="0">
      <text>
        <r>
          <rPr>
            <sz val="11"/>
            <rFont val="Calibri"/>
            <family val="2"/>
            <charset val="238"/>
          </rPr>
          <t>SZV_B:FeladatMegnevezes</t>
        </r>
      </text>
    </comment>
    <comment ref="E188" authorId="0" shapeId="0">
      <text>
        <r>
          <rPr>
            <sz val="11"/>
            <rFont val="Calibri"/>
            <family val="2"/>
            <charset val="238"/>
          </rPr>
          <t>SZV_B:ElviEngedelySzam</t>
        </r>
      </text>
    </comment>
    <comment ref="F188" authorId="0" shapeId="0">
      <text>
        <r>
          <rPr>
            <sz val="11"/>
            <rFont val="Calibri"/>
            <family val="2"/>
            <charset val="238"/>
          </rPr>
          <t>SZV_B:VKR_Kod</t>
        </r>
      </text>
    </comment>
    <comment ref="G188" authorId="0" shapeId="0">
      <text>
        <r>
          <rPr>
            <sz val="11"/>
            <rFont val="Calibri"/>
            <family val="2"/>
            <charset val="238"/>
          </rPr>
          <t>SZV_B:VKR_Nev</t>
        </r>
      </text>
    </comment>
    <comment ref="H188" authorId="0" shapeId="0">
      <text>
        <r>
          <rPr>
            <sz val="11"/>
            <rFont val="Calibri"/>
            <family val="2"/>
            <charset val="238"/>
          </rPr>
          <t>SZV_B:FeladatAzonosito</t>
        </r>
      </text>
    </comment>
    <comment ref="I188" authorId="0" shapeId="0">
      <text>
        <r>
          <rPr>
            <sz val="11"/>
            <rFont val="Calibri"/>
            <family val="2"/>
            <charset val="238"/>
          </rPr>
          <t>SZV_B:EllatasiTerulet</t>
        </r>
      </text>
    </comment>
    <comment ref="J188" authorId="0" shapeId="0">
      <text>
        <r>
          <rPr>
            <sz val="11"/>
            <rFont val="Calibri"/>
            <family val="2"/>
            <charset val="238"/>
          </rPr>
          <t>SZV_B:EllatasertFelelos</t>
        </r>
      </text>
    </comment>
    <comment ref="K188" authorId="0" shapeId="0">
      <text>
        <r>
          <rPr>
            <sz val="11"/>
            <rFont val="Calibri"/>
            <family val="2"/>
            <charset val="238"/>
          </rPr>
          <t>SZV_B:TervezettNettoKoltseg</t>
        </r>
      </text>
    </comment>
    <comment ref="L188" authorId="0" shapeId="0">
      <text>
        <r>
          <rPr>
            <sz val="11"/>
            <rFont val="Calibri"/>
            <family val="2"/>
            <charset val="238"/>
          </rPr>
          <t>SZV_B:IdotartamKezdes</t>
        </r>
      </text>
    </comment>
    <comment ref="M188" authorId="0" shapeId="0">
      <text>
        <r>
          <rPr>
            <sz val="11"/>
            <rFont val="Calibri"/>
            <family val="2"/>
            <charset val="238"/>
          </rPr>
          <t>SZV_B:IdotartamBefejezes</t>
        </r>
      </text>
    </comment>
    <comment ref="N188" authorId="0" shapeId="0">
      <text>
        <r>
          <rPr>
            <sz val="11"/>
            <rFont val="Calibri"/>
            <family val="2"/>
            <charset val="238"/>
          </rPr>
          <t>SZV_B:NettoKoltsegUtem1</t>
        </r>
      </text>
    </comment>
    <comment ref="O188" authorId="0" shapeId="0">
      <text>
        <r>
          <rPr>
            <sz val="11"/>
            <rFont val="Calibri"/>
            <family val="2"/>
            <charset val="238"/>
          </rPr>
          <t>SZV_B:NettoKoltsegUtem2</t>
        </r>
      </text>
    </comment>
    <comment ref="P188" authorId="0" shapeId="0">
      <text>
        <r>
          <rPr>
            <sz val="11"/>
            <rFont val="Calibri"/>
            <family val="2"/>
            <charset val="238"/>
          </rPr>
          <t>SZV_B:EM_Melleklet2_KTG</t>
        </r>
      </text>
    </comment>
    <comment ref="R188" authorId="0" shapeId="0">
      <text>
        <r>
          <rPr>
            <sz val="11"/>
            <rFont val="Calibri"/>
            <family val="2"/>
            <charset val="238"/>
          </rPr>
          <t>SZV_B:HDUtem1</t>
        </r>
      </text>
    </comment>
    <comment ref="S188" authorId="0" shapeId="0">
      <text>
        <r>
          <rPr>
            <sz val="11"/>
            <rFont val="Calibri"/>
            <family val="2"/>
            <charset val="238"/>
          </rPr>
          <t>SZV_B:ECSUtem1</t>
        </r>
      </text>
    </comment>
    <comment ref="T188" authorId="0" shapeId="0">
      <text>
        <r>
          <rPr>
            <sz val="11"/>
            <rFont val="Calibri"/>
            <family val="2"/>
            <charset val="238"/>
          </rPr>
          <t>SZV_B:KFHUtem1</t>
        </r>
      </text>
    </comment>
    <comment ref="U188" authorId="0" shapeId="0">
      <text>
        <r>
          <rPr>
            <sz val="11"/>
            <rFont val="Calibri"/>
            <family val="2"/>
            <charset val="238"/>
          </rPr>
          <t>SZV_B:Egyeb_SajatUtem1</t>
        </r>
      </text>
    </comment>
    <comment ref="V188" authorId="0" shapeId="0">
      <text>
        <r>
          <rPr>
            <sz val="11"/>
            <rFont val="Calibri"/>
            <family val="2"/>
            <charset val="238"/>
          </rPr>
          <t>SZV_B:DijUtem1</t>
        </r>
      </text>
    </comment>
    <comment ref="W188" authorId="0" shapeId="0">
      <text>
        <r>
          <rPr>
            <sz val="11"/>
            <rFont val="Calibri"/>
            <family val="2"/>
            <charset val="238"/>
          </rPr>
          <t>SZV_B:EM_Melleklet1_Utem1</t>
        </r>
      </text>
    </comment>
    <comment ref="X188" authorId="0" shapeId="0">
      <text>
        <r>
          <rPr>
            <sz val="11"/>
            <rFont val="Calibri"/>
            <family val="2"/>
            <charset val="238"/>
          </rPr>
          <t>SZV_B:EgyebAllamiUtem1</t>
        </r>
      </text>
    </comment>
    <comment ref="Y188" authorId="0" shapeId="0">
      <text>
        <r>
          <rPr>
            <sz val="11"/>
            <rFont val="Calibri"/>
            <family val="2"/>
            <charset val="238"/>
          </rPr>
          <t>SZV_B:OnkormanyzatiUtem1</t>
        </r>
      </text>
    </comment>
    <comment ref="Z188" authorId="0" shapeId="0">
      <text>
        <r>
          <rPr>
            <sz val="11"/>
            <rFont val="Calibri"/>
            <family val="2"/>
            <charset val="238"/>
          </rPr>
          <t>SZV_B:EUUtem1</t>
        </r>
      </text>
    </comment>
    <comment ref="AA188" authorId="0" shapeId="0">
      <text>
        <r>
          <rPr>
            <sz val="11"/>
            <rFont val="Calibri"/>
            <family val="2"/>
            <charset val="238"/>
          </rPr>
          <t>SZV_B:EgyebUtem1</t>
        </r>
      </text>
    </comment>
    <comment ref="AB188" authorId="0" shapeId="0">
      <text>
        <r>
          <rPr>
            <sz val="11"/>
            <rFont val="Calibri"/>
            <family val="2"/>
            <charset val="238"/>
          </rPr>
          <t>SZV_B:HitelKotvenyUtem1</t>
        </r>
      </text>
    </comment>
    <comment ref="AC188" authorId="0" shapeId="0">
      <text>
        <r>
          <rPr>
            <sz val="11"/>
            <rFont val="Calibri"/>
            <family val="2"/>
            <charset val="238"/>
          </rPr>
          <t>SZV_B:OsszesenUtem1</t>
        </r>
      </text>
    </comment>
    <comment ref="AF188" authorId="0" shapeId="0">
      <text>
        <r>
          <rPr>
            <sz val="11"/>
            <rFont val="Calibri"/>
            <family val="2"/>
            <charset val="238"/>
          </rPr>
          <t>SZV_B:HDUtem2</t>
        </r>
      </text>
    </comment>
    <comment ref="AG188" authorId="0" shapeId="0">
      <text>
        <r>
          <rPr>
            <sz val="11"/>
            <rFont val="Calibri"/>
            <family val="2"/>
            <charset val="238"/>
          </rPr>
          <t>SZV_B:ECSUtem2</t>
        </r>
      </text>
    </comment>
    <comment ref="AH188" authorId="0" shapeId="0">
      <text>
        <r>
          <rPr>
            <sz val="11"/>
            <rFont val="Calibri"/>
            <family val="2"/>
            <charset val="238"/>
          </rPr>
          <t>SZV_B:KFHUtem2</t>
        </r>
      </text>
    </comment>
    <comment ref="AI188" authorId="0" shapeId="0">
      <text>
        <r>
          <rPr>
            <sz val="11"/>
            <rFont val="Calibri"/>
            <family val="2"/>
            <charset val="238"/>
          </rPr>
          <t>SZV_B:Egyeb_SajatUtem2</t>
        </r>
      </text>
    </comment>
    <comment ref="AJ188" authorId="0" shapeId="0">
      <text>
        <r>
          <rPr>
            <sz val="11"/>
            <rFont val="Calibri"/>
            <family val="2"/>
            <charset val="238"/>
          </rPr>
          <t>SZV_B:DijUtem2</t>
        </r>
      </text>
    </comment>
    <comment ref="AK188" authorId="0" shapeId="0">
      <text>
        <r>
          <rPr>
            <sz val="11"/>
            <rFont val="Calibri"/>
            <family val="2"/>
            <charset val="238"/>
          </rPr>
          <t>SZV_B:EM_Melleklet1_Utem2</t>
        </r>
      </text>
    </comment>
    <comment ref="AL188" authorId="0" shapeId="0">
      <text>
        <r>
          <rPr>
            <sz val="11"/>
            <rFont val="Calibri"/>
            <family val="2"/>
            <charset val="238"/>
          </rPr>
          <t>SZV_B:EgyebAllamiUtem2</t>
        </r>
      </text>
    </comment>
    <comment ref="AM188" authorId="0" shapeId="0">
      <text>
        <r>
          <rPr>
            <sz val="11"/>
            <rFont val="Calibri"/>
            <family val="2"/>
            <charset val="238"/>
          </rPr>
          <t>SZV_B:OnkormanyzatiUtem2</t>
        </r>
      </text>
    </comment>
    <comment ref="AN188" authorId="0" shapeId="0">
      <text>
        <r>
          <rPr>
            <sz val="11"/>
            <rFont val="Calibri"/>
            <family val="2"/>
            <charset val="238"/>
          </rPr>
          <t>SZV_B:EUUtem2</t>
        </r>
      </text>
    </comment>
    <comment ref="AO188" authorId="0" shapeId="0">
      <text>
        <r>
          <rPr>
            <sz val="11"/>
            <rFont val="Calibri"/>
            <family val="2"/>
            <charset val="238"/>
          </rPr>
          <t>SZV_B:EgyebUtem2</t>
        </r>
      </text>
    </comment>
    <comment ref="AP188" authorId="0" shapeId="0">
      <text>
        <r>
          <rPr>
            <sz val="11"/>
            <rFont val="Calibri"/>
            <family val="2"/>
            <charset val="238"/>
          </rPr>
          <t>SZV_B:HitelKotvenyUtem2</t>
        </r>
      </text>
    </comment>
    <comment ref="AQ188" authorId="0" shapeId="0">
      <text>
        <r>
          <rPr>
            <sz val="11"/>
            <rFont val="Calibri"/>
            <family val="2"/>
            <charset val="238"/>
          </rPr>
          <t>SZV_B:OsszesenUtem2</t>
        </r>
      </text>
    </comment>
    <comment ref="AR188" authorId="0" shapeId="0">
      <text>
        <r>
          <rPr>
            <sz val="11"/>
            <rFont val="Calibri"/>
            <family val="2"/>
            <charset val="238"/>
          </rPr>
          <t>SZV_B:ForrashianyUtem2</t>
        </r>
      </text>
    </comment>
    <comment ref="AU188" authorId="0" shapeId="0">
      <text>
        <r>
          <rPr>
            <sz val="11"/>
            <rFont val="Calibri"/>
            <family val="2"/>
            <charset val="238"/>
          </rPr>
          <t>SZV_B:Indokolas</t>
        </r>
      </text>
    </comment>
    <comment ref="AV188" authorId="0" shapeId="0">
      <text>
        <r>
          <rPr>
            <sz val="11"/>
            <rFont val="Calibri"/>
            <family val="2"/>
            <charset val="238"/>
          </rPr>
          <t>SZV_B:Megjegyzes</t>
        </r>
      </text>
    </comment>
    <comment ref="AW188" authorId="0" shapeId="0">
      <text>
        <r>
          <rPr>
            <sz val="11"/>
            <rFont val="Calibri"/>
            <family val="2"/>
            <charset val="238"/>
          </rPr>
          <t>SZV_B:FeladatSorszam</t>
        </r>
      </text>
    </comment>
    <comment ref="AY188" authorId="0" shapeId="0">
      <text>
        <r>
          <rPr>
            <sz val="11"/>
            <rFont val="Calibri"/>
            <family val="2"/>
            <charset val="238"/>
          </rPr>
          <t>SZV_B:ISA</t>
        </r>
      </text>
    </comment>
    <comment ref="B189" authorId="0" shapeId="0">
      <text>
        <r>
          <rPr>
            <sz val="11"/>
            <rFont val="Calibri"/>
            <family val="2"/>
            <charset val="238"/>
          </rPr>
          <t>SZV_B:FontossagiSorrent</t>
        </r>
      </text>
    </comment>
    <comment ref="C189" authorId="0" shapeId="0">
      <text>
        <r>
          <rPr>
            <sz val="11"/>
            <rFont val="Calibri"/>
            <family val="2"/>
            <charset val="238"/>
          </rPr>
          <t>SZV_B:FeladatKategoria</t>
        </r>
      </text>
    </comment>
    <comment ref="D189" authorId="0" shapeId="0">
      <text>
        <r>
          <rPr>
            <sz val="11"/>
            <rFont val="Calibri"/>
            <family val="2"/>
            <charset val="238"/>
          </rPr>
          <t>SZV_B:FeladatMegnevezes</t>
        </r>
      </text>
    </comment>
    <comment ref="E189" authorId="0" shapeId="0">
      <text>
        <r>
          <rPr>
            <sz val="11"/>
            <rFont val="Calibri"/>
            <family val="2"/>
            <charset val="238"/>
          </rPr>
          <t>SZV_B:ElviEngedelySzam</t>
        </r>
      </text>
    </comment>
    <comment ref="F189" authorId="0" shapeId="0">
      <text>
        <r>
          <rPr>
            <sz val="11"/>
            <rFont val="Calibri"/>
            <family val="2"/>
            <charset val="238"/>
          </rPr>
          <t>SZV_B:VKR_Kod</t>
        </r>
      </text>
    </comment>
    <comment ref="G189" authorId="0" shapeId="0">
      <text>
        <r>
          <rPr>
            <sz val="11"/>
            <rFont val="Calibri"/>
            <family val="2"/>
            <charset val="238"/>
          </rPr>
          <t>SZV_B:VKR_Nev</t>
        </r>
      </text>
    </comment>
    <comment ref="H189" authorId="0" shapeId="0">
      <text>
        <r>
          <rPr>
            <sz val="11"/>
            <rFont val="Calibri"/>
            <family val="2"/>
            <charset val="238"/>
          </rPr>
          <t>SZV_B:FeladatAzonosito</t>
        </r>
      </text>
    </comment>
    <comment ref="I189" authorId="0" shapeId="0">
      <text>
        <r>
          <rPr>
            <sz val="11"/>
            <rFont val="Calibri"/>
            <family val="2"/>
            <charset val="238"/>
          </rPr>
          <t>SZV_B:EllatasiTerulet</t>
        </r>
      </text>
    </comment>
    <comment ref="J189" authorId="0" shapeId="0">
      <text>
        <r>
          <rPr>
            <sz val="11"/>
            <rFont val="Calibri"/>
            <family val="2"/>
            <charset val="238"/>
          </rPr>
          <t>SZV_B:EllatasertFelelos</t>
        </r>
      </text>
    </comment>
    <comment ref="K189" authorId="0" shapeId="0">
      <text>
        <r>
          <rPr>
            <sz val="11"/>
            <rFont val="Calibri"/>
            <family val="2"/>
            <charset val="238"/>
          </rPr>
          <t>SZV_B:TervezettNettoKoltseg</t>
        </r>
      </text>
    </comment>
    <comment ref="L189" authorId="0" shapeId="0">
      <text>
        <r>
          <rPr>
            <sz val="11"/>
            <rFont val="Calibri"/>
            <family val="2"/>
            <charset val="238"/>
          </rPr>
          <t>SZV_B:IdotartamKezdes</t>
        </r>
      </text>
    </comment>
    <comment ref="M189" authorId="0" shapeId="0">
      <text>
        <r>
          <rPr>
            <sz val="11"/>
            <rFont val="Calibri"/>
            <family val="2"/>
            <charset val="238"/>
          </rPr>
          <t>SZV_B:IdotartamBefejezes</t>
        </r>
      </text>
    </comment>
    <comment ref="N189" authorId="0" shapeId="0">
      <text>
        <r>
          <rPr>
            <sz val="11"/>
            <rFont val="Calibri"/>
            <family val="2"/>
            <charset val="238"/>
          </rPr>
          <t>SZV_B:NettoKoltsegUtem1</t>
        </r>
      </text>
    </comment>
    <comment ref="O189" authorId="0" shapeId="0">
      <text>
        <r>
          <rPr>
            <sz val="11"/>
            <rFont val="Calibri"/>
            <family val="2"/>
            <charset val="238"/>
          </rPr>
          <t>SZV_B:NettoKoltsegUtem2</t>
        </r>
      </text>
    </comment>
    <comment ref="P189" authorId="0" shapeId="0">
      <text>
        <r>
          <rPr>
            <sz val="11"/>
            <rFont val="Calibri"/>
            <family val="2"/>
            <charset val="238"/>
          </rPr>
          <t>SZV_B:EM_Melleklet2_KTG</t>
        </r>
      </text>
    </comment>
    <comment ref="R189" authorId="0" shapeId="0">
      <text>
        <r>
          <rPr>
            <sz val="11"/>
            <rFont val="Calibri"/>
            <family val="2"/>
            <charset val="238"/>
          </rPr>
          <t>SZV_B:HDUtem1</t>
        </r>
      </text>
    </comment>
    <comment ref="S189" authorId="0" shapeId="0">
      <text>
        <r>
          <rPr>
            <sz val="11"/>
            <rFont val="Calibri"/>
            <family val="2"/>
            <charset val="238"/>
          </rPr>
          <t>SZV_B:ECSUtem1</t>
        </r>
      </text>
    </comment>
    <comment ref="T189" authorId="0" shapeId="0">
      <text>
        <r>
          <rPr>
            <sz val="11"/>
            <rFont val="Calibri"/>
            <family val="2"/>
            <charset val="238"/>
          </rPr>
          <t>SZV_B:KFHUtem1</t>
        </r>
      </text>
    </comment>
    <comment ref="U189" authorId="0" shapeId="0">
      <text>
        <r>
          <rPr>
            <sz val="11"/>
            <rFont val="Calibri"/>
            <family val="2"/>
            <charset val="238"/>
          </rPr>
          <t>SZV_B:Egyeb_SajatUtem1</t>
        </r>
      </text>
    </comment>
    <comment ref="V189" authorId="0" shapeId="0">
      <text>
        <r>
          <rPr>
            <sz val="11"/>
            <rFont val="Calibri"/>
            <family val="2"/>
            <charset val="238"/>
          </rPr>
          <t>SZV_B:DijUtem1</t>
        </r>
      </text>
    </comment>
    <comment ref="W189" authorId="0" shapeId="0">
      <text>
        <r>
          <rPr>
            <sz val="11"/>
            <rFont val="Calibri"/>
            <family val="2"/>
            <charset val="238"/>
          </rPr>
          <t>SZV_B:EM_Melleklet1_Utem1</t>
        </r>
      </text>
    </comment>
    <comment ref="X189" authorId="0" shapeId="0">
      <text>
        <r>
          <rPr>
            <sz val="11"/>
            <rFont val="Calibri"/>
            <family val="2"/>
            <charset val="238"/>
          </rPr>
          <t>SZV_B:EgyebAllamiUtem1</t>
        </r>
      </text>
    </comment>
    <comment ref="Y189" authorId="0" shapeId="0">
      <text>
        <r>
          <rPr>
            <sz val="11"/>
            <rFont val="Calibri"/>
            <family val="2"/>
            <charset val="238"/>
          </rPr>
          <t>SZV_B:OnkormanyzatiUtem1</t>
        </r>
      </text>
    </comment>
    <comment ref="Z189" authorId="0" shapeId="0">
      <text>
        <r>
          <rPr>
            <sz val="11"/>
            <rFont val="Calibri"/>
            <family val="2"/>
            <charset val="238"/>
          </rPr>
          <t>SZV_B:EUUtem1</t>
        </r>
      </text>
    </comment>
    <comment ref="AA189" authorId="0" shapeId="0">
      <text>
        <r>
          <rPr>
            <sz val="11"/>
            <rFont val="Calibri"/>
            <family val="2"/>
            <charset val="238"/>
          </rPr>
          <t>SZV_B:EgyebUtem1</t>
        </r>
      </text>
    </comment>
    <comment ref="AB189" authorId="0" shapeId="0">
      <text>
        <r>
          <rPr>
            <sz val="11"/>
            <rFont val="Calibri"/>
            <family val="2"/>
            <charset val="238"/>
          </rPr>
          <t>SZV_B:HitelKotvenyUtem1</t>
        </r>
      </text>
    </comment>
    <comment ref="AC189" authorId="0" shapeId="0">
      <text>
        <r>
          <rPr>
            <sz val="11"/>
            <rFont val="Calibri"/>
            <family val="2"/>
            <charset val="238"/>
          </rPr>
          <t>SZV_B:OsszesenUtem1</t>
        </r>
      </text>
    </comment>
    <comment ref="AF189" authorId="0" shapeId="0">
      <text>
        <r>
          <rPr>
            <sz val="11"/>
            <rFont val="Calibri"/>
            <family val="2"/>
            <charset val="238"/>
          </rPr>
          <t>SZV_B:HDUtem2</t>
        </r>
      </text>
    </comment>
    <comment ref="AG189" authorId="0" shapeId="0">
      <text>
        <r>
          <rPr>
            <sz val="11"/>
            <rFont val="Calibri"/>
            <family val="2"/>
            <charset val="238"/>
          </rPr>
          <t>SZV_B:ECSUtem2</t>
        </r>
      </text>
    </comment>
    <comment ref="AH189" authorId="0" shapeId="0">
      <text>
        <r>
          <rPr>
            <sz val="11"/>
            <rFont val="Calibri"/>
            <family val="2"/>
            <charset val="238"/>
          </rPr>
          <t>SZV_B:KFHUtem2</t>
        </r>
      </text>
    </comment>
    <comment ref="AI189" authorId="0" shapeId="0">
      <text>
        <r>
          <rPr>
            <sz val="11"/>
            <rFont val="Calibri"/>
            <family val="2"/>
            <charset val="238"/>
          </rPr>
          <t>SZV_B:Egyeb_SajatUtem2</t>
        </r>
      </text>
    </comment>
    <comment ref="AJ189" authorId="0" shapeId="0">
      <text>
        <r>
          <rPr>
            <sz val="11"/>
            <rFont val="Calibri"/>
            <family val="2"/>
            <charset val="238"/>
          </rPr>
          <t>SZV_B:DijUtem2</t>
        </r>
      </text>
    </comment>
    <comment ref="AK189" authorId="0" shapeId="0">
      <text>
        <r>
          <rPr>
            <sz val="11"/>
            <rFont val="Calibri"/>
            <family val="2"/>
            <charset val="238"/>
          </rPr>
          <t>SZV_B:EM_Melleklet1_Utem2</t>
        </r>
      </text>
    </comment>
    <comment ref="AL189" authorId="0" shapeId="0">
      <text>
        <r>
          <rPr>
            <sz val="11"/>
            <rFont val="Calibri"/>
            <family val="2"/>
            <charset val="238"/>
          </rPr>
          <t>SZV_B:EgyebAllamiUtem2</t>
        </r>
      </text>
    </comment>
    <comment ref="AM189" authorId="0" shapeId="0">
      <text>
        <r>
          <rPr>
            <sz val="11"/>
            <rFont val="Calibri"/>
            <family val="2"/>
            <charset val="238"/>
          </rPr>
          <t>SZV_B:OnkormanyzatiUtem2</t>
        </r>
      </text>
    </comment>
    <comment ref="AN189" authorId="0" shapeId="0">
      <text>
        <r>
          <rPr>
            <sz val="11"/>
            <rFont val="Calibri"/>
            <family val="2"/>
            <charset val="238"/>
          </rPr>
          <t>SZV_B:EUUtem2</t>
        </r>
      </text>
    </comment>
    <comment ref="AO189" authorId="0" shapeId="0">
      <text>
        <r>
          <rPr>
            <sz val="11"/>
            <rFont val="Calibri"/>
            <family val="2"/>
            <charset val="238"/>
          </rPr>
          <t>SZV_B:EgyebUtem2</t>
        </r>
      </text>
    </comment>
    <comment ref="AP189" authorId="0" shapeId="0">
      <text>
        <r>
          <rPr>
            <sz val="11"/>
            <rFont val="Calibri"/>
            <family val="2"/>
            <charset val="238"/>
          </rPr>
          <t>SZV_B:HitelKotvenyUtem2</t>
        </r>
      </text>
    </comment>
    <comment ref="AQ189" authorId="0" shapeId="0">
      <text>
        <r>
          <rPr>
            <sz val="11"/>
            <rFont val="Calibri"/>
            <family val="2"/>
            <charset val="238"/>
          </rPr>
          <t>SZV_B:OsszesenUtem2</t>
        </r>
      </text>
    </comment>
    <comment ref="AR189" authorId="0" shapeId="0">
      <text>
        <r>
          <rPr>
            <sz val="11"/>
            <rFont val="Calibri"/>
            <family val="2"/>
            <charset val="238"/>
          </rPr>
          <t>SZV_B:ForrashianyUtem2</t>
        </r>
      </text>
    </comment>
    <comment ref="AU189" authorId="0" shapeId="0">
      <text>
        <r>
          <rPr>
            <sz val="11"/>
            <rFont val="Calibri"/>
            <family val="2"/>
            <charset val="238"/>
          </rPr>
          <t>SZV_B:Indokolas</t>
        </r>
      </text>
    </comment>
    <comment ref="AV189" authorId="0" shapeId="0">
      <text>
        <r>
          <rPr>
            <sz val="11"/>
            <rFont val="Calibri"/>
            <family val="2"/>
            <charset val="238"/>
          </rPr>
          <t>SZV_B:Megjegyzes</t>
        </r>
      </text>
    </comment>
    <comment ref="AW189" authorId="0" shapeId="0">
      <text>
        <r>
          <rPr>
            <sz val="11"/>
            <rFont val="Calibri"/>
            <family val="2"/>
            <charset val="238"/>
          </rPr>
          <t>SZV_B:FeladatSorszam</t>
        </r>
      </text>
    </comment>
    <comment ref="AY189" authorId="0" shapeId="0">
      <text>
        <r>
          <rPr>
            <sz val="11"/>
            <rFont val="Calibri"/>
            <family val="2"/>
            <charset val="238"/>
          </rPr>
          <t>SZV_B:ISA</t>
        </r>
      </text>
    </comment>
    <comment ref="B191" authorId="0" shapeId="0">
      <text>
        <r>
          <rPr>
            <sz val="11"/>
            <rFont val="Calibri"/>
            <family val="2"/>
            <charset val="238"/>
          </rPr>
          <t>SZV_B:FontossagiSorrent</t>
        </r>
      </text>
    </comment>
    <comment ref="C191" authorId="0" shapeId="0">
      <text>
        <r>
          <rPr>
            <sz val="11"/>
            <rFont val="Calibri"/>
            <family val="2"/>
            <charset val="238"/>
          </rPr>
          <t>SZV_B:FeladatKategoria</t>
        </r>
      </text>
    </comment>
    <comment ref="D191" authorId="0" shapeId="0">
      <text>
        <r>
          <rPr>
            <sz val="11"/>
            <rFont val="Calibri"/>
            <family val="2"/>
            <charset val="238"/>
          </rPr>
          <t>SZV_B:FeladatMegnevezes</t>
        </r>
      </text>
    </comment>
    <comment ref="E191" authorId="0" shapeId="0">
      <text>
        <r>
          <rPr>
            <sz val="11"/>
            <rFont val="Calibri"/>
            <family val="2"/>
            <charset val="238"/>
          </rPr>
          <t>SZV_B:ElviEngedelySzam</t>
        </r>
      </text>
    </comment>
    <comment ref="F191" authorId="0" shapeId="0">
      <text>
        <r>
          <rPr>
            <sz val="11"/>
            <rFont val="Calibri"/>
            <family val="2"/>
            <charset val="238"/>
          </rPr>
          <t>SZV_B:VKR_Kod</t>
        </r>
      </text>
    </comment>
    <comment ref="G191" authorId="0" shapeId="0">
      <text>
        <r>
          <rPr>
            <sz val="11"/>
            <rFont val="Calibri"/>
            <family val="2"/>
            <charset val="238"/>
          </rPr>
          <t>SZV_B:VKR_Nev</t>
        </r>
      </text>
    </comment>
    <comment ref="H191" authorId="0" shapeId="0">
      <text>
        <r>
          <rPr>
            <sz val="11"/>
            <rFont val="Calibri"/>
            <family val="2"/>
            <charset val="238"/>
          </rPr>
          <t>SZV_B:FeladatAzonosito</t>
        </r>
      </text>
    </comment>
    <comment ref="I191" authorId="0" shapeId="0">
      <text>
        <r>
          <rPr>
            <sz val="11"/>
            <rFont val="Calibri"/>
            <family val="2"/>
            <charset val="238"/>
          </rPr>
          <t>SZV_B:EllatasiTerulet</t>
        </r>
      </text>
    </comment>
    <comment ref="J191" authorId="0" shapeId="0">
      <text>
        <r>
          <rPr>
            <sz val="11"/>
            <rFont val="Calibri"/>
            <family val="2"/>
            <charset val="238"/>
          </rPr>
          <t>SZV_B:EllatasertFelelos</t>
        </r>
      </text>
    </comment>
    <comment ref="K191" authorId="0" shapeId="0">
      <text>
        <r>
          <rPr>
            <sz val="11"/>
            <rFont val="Calibri"/>
            <family val="2"/>
            <charset val="238"/>
          </rPr>
          <t>SZV_B:TervezettNettoKoltseg</t>
        </r>
      </text>
    </comment>
    <comment ref="L191" authorId="0" shapeId="0">
      <text>
        <r>
          <rPr>
            <sz val="11"/>
            <rFont val="Calibri"/>
            <family val="2"/>
            <charset val="238"/>
          </rPr>
          <t>SZV_B:IdotartamKezdes</t>
        </r>
      </text>
    </comment>
    <comment ref="M191" authorId="0" shapeId="0">
      <text>
        <r>
          <rPr>
            <sz val="11"/>
            <rFont val="Calibri"/>
            <family val="2"/>
            <charset val="238"/>
          </rPr>
          <t>SZV_B:IdotartamBefejezes</t>
        </r>
      </text>
    </comment>
    <comment ref="N191" authorId="0" shapeId="0">
      <text>
        <r>
          <rPr>
            <sz val="11"/>
            <rFont val="Calibri"/>
            <family val="2"/>
            <charset val="238"/>
          </rPr>
          <t>SZV_B:NettoKoltsegUtem1</t>
        </r>
      </text>
    </comment>
    <comment ref="O191" authorId="0" shapeId="0">
      <text>
        <r>
          <rPr>
            <sz val="11"/>
            <rFont val="Calibri"/>
            <family val="2"/>
            <charset val="238"/>
          </rPr>
          <t>SZV_B:NettoKoltsegUtem2</t>
        </r>
      </text>
    </comment>
    <comment ref="P191" authorId="0" shapeId="0">
      <text>
        <r>
          <rPr>
            <sz val="11"/>
            <rFont val="Calibri"/>
            <family val="2"/>
            <charset val="238"/>
          </rPr>
          <t>SZV_B:EM_Melleklet2_KTG</t>
        </r>
      </text>
    </comment>
    <comment ref="R191" authorId="0" shapeId="0">
      <text>
        <r>
          <rPr>
            <sz val="11"/>
            <rFont val="Calibri"/>
            <family val="2"/>
            <charset val="238"/>
          </rPr>
          <t>SZV_B:HDUtem1</t>
        </r>
      </text>
    </comment>
    <comment ref="S191" authorId="0" shapeId="0">
      <text>
        <r>
          <rPr>
            <sz val="11"/>
            <rFont val="Calibri"/>
            <family val="2"/>
            <charset val="238"/>
          </rPr>
          <t>SZV_B:ECSUtem1</t>
        </r>
      </text>
    </comment>
    <comment ref="T191" authorId="0" shapeId="0">
      <text>
        <r>
          <rPr>
            <sz val="11"/>
            <rFont val="Calibri"/>
            <family val="2"/>
            <charset val="238"/>
          </rPr>
          <t>SZV_B:KFHUtem1</t>
        </r>
      </text>
    </comment>
    <comment ref="U191" authorId="0" shapeId="0">
      <text>
        <r>
          <rPr>
            <sz val="11"/>
            <rFont val="Calibri"/>
            <family val="2"/>
            <charset val="238"/>
          </rPr>
          <t>SZV_B:Egyeb_SajatUtem1</t>
        </r>
      </text>
    </comment>
    <comment ref="V191" authorId="0" shapeId="0">
      <text>
        <r>
          <rPr>
            <sz val="11"/>
            <rFont val="Calibri"/>
            <family val="2"/>
            <charset val="238"/>
          </rPr>
          <t>SZV_B:DijUtem1</t>
        </r>
      </text>
    </comment>
    <comment ref="W191" authorId="0" shapeId="0">
      <text>
        <r>
          <rPr>
            <sz val="11"/>
            <rFont val="Calibri"/>
            <family val="2"/>
            <charset val="238"/>
          </rPr>
          <t>SZV_B:EM_Melleklet1_Utem1</t>
        </r>
      </text>
    </comment>
    <comment ref="X191" authorId="0" shapeId="0">
      <text>
        <r>
          <rPr>
            <sz val="11"/>
            <rFont val="Calibri"/>
            <family val="2"/>
            <charset val="238"/>
          </rPr>
          <t>SZV_B:EgyebAllamiUtem1</t>
        </r>
      </text>
    </comment>
    <comment ref="Y191" authorId="0" shapeId="0">
      <text>
        <r>
          <rPr>
            <sz val="11"/>
            <rFont val="Calibri"/>
            <family val="2"/>
            <charset val="238"/>
          </rPr>
          <t>SZV_B:OnkormanyzatiUtem1</t>
        </r>
      </text>
    </comment>
    <comment ref="Z191" authorId="0" shapeId="0">
      <text>
        <r>
          <rPr>
            <sz val="11"/>
            <rFont val="Calibri"/>
            <family val="2"/>
            <charset val="238"/>
          </rPr>
          <t>SZV_B:EUUtem1</t>
        </r>
      </text>
    </comment>
    <comment ref="AA191" authorId="0" shapeId="0">
      <text>
        <r>
          <rPr>
            <sz val="11"/>
            <rFont val="Calibri"/>
            <family val="2"/>
            <charset val="238"/>
          </rPr>
          <t>SZV_B:EgyebUtem1</t>
        </r>
      </text>
    </comment>
    <comment ref="AB191" authorId="0" shapeId="0">
      <text>
        <r>
          <rPr>
            <sz val="11"/>
            <rFont val="Calibri"/>
            <family val="2"/>
            <charset val="238"/>
          </rPr>
          <t>SZV_B:HitelKotvenyUtem1</t>
        </r>
      </text>
    </comment>
    <comment ref="AC191" authorId="0" shapeId="0">
      <text>
        <r>
          <rPr>
            <sz val="11"/>
            <rFont val="Calibri"/>
            <family val="2"/>
            <charset val="238"/>
          </rPr>
          <t>SZV_B:OsszesenUtem1</t>
        </r>
      </text>
    </comment>
    <comment ref="AF191" authorId="0" shapeId="0">
      <text>
        <r>
          <rPr>
            <sz val="11"/>
            <rFont val="Calibri"/>
            <family val="2"/>
            <charset val="238"/>
          </rPr>
          <t>SZV_B:HDUtem2</t>
        </r>
      </text>
    </comment>
    <comment ref="AG191" authorId="0" shapeId="0">
      <text>
        <r>
          <rPr>
            <sz val="11"/>
            <rFont val="Calibri"/>
            <family val="2"/>
            <charset val="238"/>
          </rPr>
          <t>SZV_B:ECSUtem2</t>
        </r>
      </text>
    </comment>
    <comment ref="AH191" authorId="0" shapeId="0">
      <text>
        <r>
          <rPr>
            <sz val="11"/>
            <rFont val="Calibri"/>
            <family val="2"/>
            <charset val="238"/>
          </rPr>
          <t>SZV_B:KFHUtem2</t>
        </r>
      </text>
    </comment>
    <comment ref="AI191" authorId="0" shapeId="0">
      <text>
        <r>
          <rPr>
            <sz val="11"/>
            <rFont val="Calibri"/>
            <family val="2"/>
            <charset val="238"/>
          </rPr>
          <t>SZV_B:Egyeb_SajatUtem2</t>
        </r>
      </text>
    </comment>
    <comment ref="AJ191" authorId="0" shapeId="0">
      <text>
        <r>
          <rPr>
            <sz val="11"/>
            <rFont val="Calibri"/>
            <family val="2"/>
            <charset val="238"/>
          </rPr>
          <t>SZV_B:DijUtem2</t>
        </r>
      </text>
    </comment>
    <comment ref="AK191" authorId="0" shapeId="0">
      <text>
        <r>
          <rPr>
            <sz val="11"/>
            <rFont val="Calibri"/>
            <family val="2"/>
            <charset val="238"/>
          </rPr>
          <t>SZV_B:EM_Melleklet1_Utem2</t>
        </r>
      </text>
    </comment>
    <comment ref="AL191" authorId="0" shapeId="0">
      <text>
        <r>
          <rPr>
            <sz val="11"/>
            <rFont val="Calibri"/>
            <family val="2"/>
            <charset val="238"/>
          </rPr>
          <t>SZV_B:EgyebAllamiUtem2</t>
        </r>
      </text>
    </comment>
    <comment ref="AM191" authorId="0" shapeId="0">
      <text>
        <r>
          <rPr>
            <sz val="11"/>
            <rFont val="Calibri"/>
            <family val="2"/>
            <charset val="238"/>
          </rPr>
          <t>SZV_B:OnkormanyzatiUtem2</t>
        </r>
      </text>
    </comment>
    <comment ref="AN191" authorId="0" shapeId="0">
      <text>
        <r>
          <rPr>
            <sz val="11"/>
            <rFont val="Calibri"/>
            <family val="2"/>
            <charset val="238"/>
          </rPr>
          <t>SZV_B:EUUtem2</t>
        </r>
      </text>
    </comment>
    <comment ref="AO191" authorId="0" shapeId="0">
      <text>
        <r>
          <rPr>
            <sz val="11"/>
            <rFont val="Calibri"/>
            <family val="2"/>
            <charset val="238"/>
          </rPr>
          <t>SZV_B:EgyebUtem2</t>
        </r>
      </text>
    </comment>
    <comment ref="AP191" authorId="0" shapeId="0">
      <text>
        <r>
          <rPr>
            <sz val="11"/>
            <rFont val="Calibri"/>
            <family val="2"/>
            <charset val="238"/>
          </rPr>
          <t>SZV_B:HitelKotvenyUtem2</t>
        </r>
      </text>
    </comment>
    <comment ref="AQ191" authorId="0" shapeId="0">
      <text>
        <r>
          <rPr>
            <sz val="11"/>
            <rFont val="Calibri"/>
            <family val="2"/>
            <charset val="238"/>
          </rPr>
          <t>SZV_B:OsszesenUtem2</t>
        </r>
      </text>
    </comment>
    <comment ref="AR191" authorId="0" shapeId="0">
      <text>
        <r>
          <rPr>
            <sz val="11"/>
            <rFont val="Calibri"/>
            <family val="2"/>
            <charset val="238"/>
          </rPr>
          <t>SZV_B:ForrashianyUtem2</t>
        </r>
      </text>
    </comment>
    <comment ref="AU191" authorId="0" shapeId="0">
      <text>
        <r>
          <rPr>
            <sz val="11"/>
            <rFont val="Calibri"/>
            <family val="2"/>
            <charset val="238"/>
          </rPr>
          <t>SZV_B:Indokolas</t>
        </r>
      </text>
    </comment>
    <comment ref="AV191" authorId="0" shapeId="0">
      <text>
        <r>
          <rPr>
            <sz val="11"/>
            <rFont val="Calibri"/>
            <family val="2"/>
            <charset val="238"/>
          </rPr>
          <t>SZV_B:Megjegyzes</t>
        </r>
      </text>
    </comment>
    <comment ref="AW191" authorId="0" shapeId="0">
      <text>
        <r>
          <rPr>
            <sz val="11"/>
            <rFont val="Calibri"/>
            <family val="2"/>
            <charset val="238"/>
          </rPr>
          <t>SZV_B:FeladatSorszam</t>
        </r>
      </text>
    </comment>
    <comment ref="AY191" authorId="0" shapeId="0">
      <text>
        <r>
          <rPr>
            <sz val="11"/>
            <rFont val="Calibri"/>
            <family val="2"/>
            <charset val="238"/>
          </rPr>
          <t>SZV_B:ISA</t>
        </r>
      </text>
    </comment>
    <comment ref="B192" authorId="0" shapeId="0">
      <text>
        <r>
          <rPr>
            <sz val="11"/>
            <rFont val="Calibri"/>
            <family val="2"/>
            <charset val="238"/>
          </rPr>
          <t>SZV_B:FontossagiSorrent</t>
        </r>
      </text>
    </comment>
    <comment ref="C192" authorId="0" shapeId="0">
      <text>
        <r>
          <rPr>
            <sz val="11"/>
            <rFont val="Calibri"/>
            <family val="2"/>
            <charset val="238"/>
          </rPr>
          <t>SZV_B:FeladatKategoria</t>
        </r>
      </text>
    </comment>
    <comment ref="D192" authorId="0" shapeId="0">
      <text>
        <r>
          <rPr>
            <sz val="11"/>
            <rFont val="Calibri"/>
            <family val="2"/>
            <charset val="238"/>
          </rPr>
          <t>SZV_B:FeladatMegnevezes</t>
        </r>
      </text>
    </comment>
    <comment ref="E192" authorId="0" shapeId="0">
      <text>
        <r>
          <rPr>
            <sz val="11"/>
            <rFont val="Calibri"/>
            <family val="2"/>
            <charset val="238"/>
          </rPr>
          <t>SZV_B:ElviEngedelySzam</t>
        </r>
      </text>
    </comment>
    <comment ref="F192" authorId="0" shapeId="0">
      <text>
        <r>
          <rPr>
            <sz val="11"/>
            <rFont val="Calibri"/>
            <family val="2"/>
            <charset val="238"/>
          </rPr>
          <t>SZV_B:VKR_Kod</t>
        </r>
      </text>
    </comment>
    <comment ref="G192" authorId="0" shapeId="0">
      <text>
        <r>
          <rPr>
            <sz val="11"/>
            <rFont val="Calibri"/>
            <family val="2"/>
            <charset val="238"/>
          </rPr>
          <t>SZV_B:VKR_Nev</t>
        </r>
      </text>
    </comment>
    <comment ref="H192" authorId="0" shapeId="0">
      <text>
        <r>
          <rPr>
            <sz val="11"/>
            <rFont val="Calibri"/>
            <family val="2"/>
            <charset val="238"/>
          </rPr>
          <t>SZV_B:FeladatAzonosito</t>
        </r>
      </text>
    </comment>
    <comment ref="I192" authorId="0" shapeId="0">
      <text>
        <r>
          <rPr>
            <sz val="11"/>
            <rFont val="Calibri"/>
            <family val="2"/>
            <charset val="238"/>
          </rPr>
          <t>SZV_B:EllatasiTerulet</t>
        </r>
      </text>
    </comment>
    <comment ref="J192" authorId="0" shapeId="0">
      <text>
        <r>
          <rPr>
            <sz val="11"/>
            <rFont val="Calibri"/>
            <family val="2"/>
            <charset val="238"/>
          </rPr>
          <t>SZV_B:EllatasertFelelos</t>
        </r>
      </text>
    </comment>
    <comment ref="K192" authorId="0" shapeId="0">
      <text>
        <r>
          <rPr>
            <sz val="11"/>
            <rFont val="Calibri"/>
            <family val="2"/>
            <charset val="238"/>
          </rPr>
          <t>SZV_B:TervezettNettoKoltseg</t>
        </r>
      </text>
    </comment>
    <comment ref="L192" authorId="0" shapeId="0">
      <text>
        <r>
          <rPr>
            <sz val="11"/>
            <rFont val="Calibri"/>
            <family val="2"/>
            <charset val="238"/>
          </rPr>
          <t>SZV_B:IdotartamKezdes</t>
        </r>
      </text>
    </comment>
    <comment ref="M192" authorId="0" shapeId="0">
      <text>
        <r>
          <rPr>
            <sz val="11"/>
            <rFont val="Calibri"/>
            <family val="2"/>
            <charset val="238"/>
          </rPr>
          <t>SZV_B:IdotartamBefejezes</t>
        </r>
      </text>
    </comment>
    <comment ref="N192" authorId="0" shapeId="0">
      <text>
        <r>
          <rPr>
            <sz val="11"/>
            <rFont val="Calibri"/>
            <family val="2"/>
            <charset val="238"/>
          </rPr>
          <t>SZV_B:NettoKoltsegUtem1</t>
        </r>
      </text>
    </comment>
    <comment ref="O192" authorId="0" shapeId="0">
      <text>
        <r>
          <rPr>
            <sz val="11"/>
            <rFont val="Calibri"/>
            <family val="2"/>
            <charset val="238"/>
          </rPr>
          <t>SZV_B:NettoKoltsegUtem2</t>
        </r>
      </text>
    </comment>
    <comment ref="P192" authorId="0" shapeId="0">
      <text>
        <r>
          <rPr>
            <sz val="11"/>
            <rFont val="Calibri"/>
            <family val="2"/>
            <charset val="238"/>
          </rPr>
          <t>SZV_B:EM_Melleklet2_KTG</t>
        </r>
      </text>
    </comment>
    <comment ref="R192" authorId="0" shapeId="0">
      <text>
        <r>
          <rPr>
            <sz val="11"/>
            <rFont val="Calibri"/>
            <family val="2"/>
            <charset val="238"/>
          </rPr>
          <t>SZV_B:HDUtem1</t>
        </r>
      </text>
    </comment>
    <comment ref="S192" authorId="0" shapeId="0">
      <text>
        <r>
          <rPr>
            <sz val="11"/>
            <rFont val="Calibri"/>
            <family val="2"/>
            <charset val="238"/>
          </rPr>
          <t>SZV_B:ECSUtem1</t>
        </r>
      </text>
    </comment>
    <comment ref="T192" authorId="0" shapeId="0">
      <text>
        <r>
          <rPr>
            <sz val="11"/>
            <rFont val="Calibri"/>
            <family val="2"/>
            <charset val="238"/>
          </rPr>
          <t>SZV_B:KFHUtem1</t>
        </r>
      </text>
    </comment>
    <comment ref="U192" authorId="0" shapeId="0">
      <text>
        <r>
          <rPr>
            <sz val="11"/>
            <rFont val="Calibri"/>
            <family val="2"/>
            <charset val="238"/>
          </rPr>
          <t>SZV_B:Egyeb_SajatUtem1</t>
        </r>
      </text>
    </comment>
    <comment ref="V192" authorId="0" shapeId="0">
      <text>
        <r>
          <rPr>
            <sz val="11"/>
            <rFont val="Calibri"/>
            <family val="2"/>
            <charset val="238"/>
          </rPr>
          <t>SZV_B:DijUtem1</t>
        </r>
      </text>
    </comment>
    <comment ref="W192" authorId="0" shapeId="0">
      <text>
        <r>
          <rPr>
            <sz val="11"/>
            <rFont val="Calibri"/>
            <family val="2"/>
            <charset val="238"/>
          </rPr>
          <t>SZV_B:EM_Melleklet1_Utem1</t>
        </r>
      </text>
    </comment>
    <comment ref="X192" authorId="0" shapeId="0">
      <text>
        <r>
          <rPr>
            <sz val="11"/>
            <rFont val="Calibri"/>
            <family val="2"/>
            <charset val="238"/>
          </rPr>
          <t>SZV_B:EgyebAllamiUtem1</t>
        </r>
      </text>
    </comment>
    <comment ref="Y192" authorId="0" shapeId="0">
      <text>
        <r>
          <rPr>
            <sz val="11"/>
            <rFont val="Calibri"/>
            <family val="2"/>
            <charset val="238"/>
          </rPr>
          <t>SZV_B:OnkormanyzatiUtem1</t>
        </r>
      </text>
    </comment>
    <comment ref="Z192" authorId="0" shapeId="0">
      <text>
        <r>
          <rPr>
            <sz val="11"/>
            <rFont val="Calibri"/>
            <family val="2"/>
            <charset val="238"/>
          </rPr>
          <t>SZV_B:EUUtem1</t>
        </r>
      </text>
    </comment>
    <comment ref="AA192" authorId="0" shapeId="0">
      <text>
        <r>
          <rPr>
            <sz val="11"/>
            <rFont val="Calibri"/>
            <family val="2"/>
            <charset val="238"/>
          </rPr>
          <t>SZV_B:EgyebUtem1</t>
        </r>
      </text>
    </comment>
    <comment ref="AB192" authorId="0" shapeId="0">
      <text>
        <r>
          <rPr>
            <sz val="11"/>
            <rFont val="Calibri"/>
            <family val="2"/>
            <charset val="238"/>
          </rPr>
          <t>SZV_B:HitelKotvenyUtem1</t>
        </r>
      </text>
    </comment>
    <comment ref="AC192" authorId="0" shapeId="0">
      <text>
        <r>
          <rPr>
            <sz val="11"/>
            <rFont val="Calibri"/>
            <family val="2"/>
            <charset val="238"/>
          </rPr>
          <t>SZV_B:OsszesenUtem1</t>
        </r>
      </text>
    </comment>
    <comment ref="AF192" authorId="0" shapeId="0">
      <text>
        <r>
          <rPr>
            <sz val="11"/>
            <rFont val="Calibri"/>
            <family val="2"/>
            <charset val="238"/>
          </rPr>
          <t>SZV_B:HDUtem2</t>
        </r>
      </text>
    </comment>
    <comment ref="AG192" authorId="0" shapeId="0">
      <text>
        <r>
          <rPr>
            <sz val="11"/>
            <rFont val="Calibri"/>
            <family val="2"/>
            <charset val="238"/>
          </rPr>
          <t>SZV_B:ECSUtem2</t>
        </r>
      </text>
    </comment>
    <comment ref="AH192" authorId="0" shapeId="0">
      <text>
        <r>
          <rPr>
            <sz val="11"/>
            <rFont val="Calibri"/>
            <family val="2"/>
            <charset val="238"/>
          </rPr>
          <t>SZV_B:KFHUtem2</t>
        </r>
      </text>
    </comment>
    <comment ref="AI192" authorId="0" shapeId="0">
      <text>
        <r>
          <rPr>
            <sz val="11"/>
            <rFont val="Calibri"/>
            <family val="2"/>
            <charset val="238"/>
          </rPr>
          <t>SZV_B:Egyeb_SajatUtem2</t>
        </r>
      </text>
    </comment>
    <comment ref="AJ192" authorId="0" shapeId="0">
      <text>
        <r>
          <rPr>
            <sz val="11"/>
            <rFont val="Calibri"/>
            <family val="2"/>
            <charset val="238"/>
          </rPr>
          <t>SZV_B:DijUtem2</t>
        </r>
      </text>
    </comment>
    <comment ref="AK192" authorId="0" shapeId="0">
      <text>
        <r>
          <rPr>
            <sz val="11"/>
            <rFont val="Calibri"/>
            <family val="2"/>
            <charset val="238"/>
          </rPr>
          <t>SZV_B:EM_Melleklet1_Utem2</t>
        </r>
      </text>
    </comment>
    <comment ref="AL192" authorId="0" shapeId="0">
      <text>
        <r>
          <rPr>
            <sz val="11"/>
            <rFont val="Calibri"/>
            <family val="2"/>
            <charset val="238"/>
          </rPr>
          <t>SZV_B:EgyebAllamiUtem2</t>
        </r>
      </text>
    </comment>
    <comment ref="AM192" authorId="0" shapeId="0">
      <text>
        <r>
          <rPr>
            <sz val="11"/>
            <rFont val="Calibri"/>
            <family val="2"/>
            <charset val="238"/>
          </rPr>
          <t>SZV_B:OnkormanyzatiUtem2</t>
        </r>
      </text>
    </comment>
    <comment ref="AN192" authorId="0" shapeId="0">
      <text>
        <r>
          <rPr>
            <sz val="11"/>
            <rFont val="Calibri"/>
            <family val="2"/>
            <charset val="238"/>
          </rPr>
          <t>SZV_B:EUUtem2</t>
        </r>
      </text>
    </comment>
    <comment ref="AO192" authorId="0" shapeId="0">
      <text>
        <r>
          <rPr>
            <sz val="11"/>
            <rFont val="Calibri"/>
            <family val="2"/>
            <charset val="238"/>
          </rPr>
          <t>SZV_B:EgyebUtem2</t>
        </r>
      </text>
    </comment>
    <comment ref="AP192" authorId="0" shapeId="0">
      <text>
        <r>
          <rPr>
            <sz val="11"/>
            <rFont val="Calibri"/>
            <family val="2"/>
            <charset val="238"/>
          </rPr>
          <t>SZV_B:HitelKotvenyUtem2</t>
        </r>
      </text>
    </comment>
    <comment ref="AQ192" authorId="0" shapeId="0">
      <text>
        <r>
          <rPr>
            <sz val="11"/>
            <rFont val="Calibri"/>
            <family val="2"/>
            <charset val="238"/>
          </rPr>
          <t>SZV_B:OsszesenUtem2</t>
        </r>
      </text>
    </comment>
    <comment ref="AR192" authorId="0" shapeId="0">
      <text>
        <r>
          <rPr>
            <sz val="11"/>
            <rFont val="Calibri"/>
            <family val="2"/>
            <charset val="238"/>
          </rPr>
          <t>SZV_B:ForrashianyUtem2</t>
        </r>
      </text>
    </comment>
    <comment ref="AU192" authorId="0" shapeId="0">
      <text>
        <r>
          <rPr>
            <sz val="11"/>
            <rFont val="Calibri"/>
            <family val="2"/>
            <charset val="238"/>
          </rPr>
          <t>SZV_B:Indokolas</t>
        </r>
      </text>
    </comment>
    <comment ref="AV192" authorId="0" shapeId="0">
      <text>
        <r>
          <rPr>
            <sz val="11"/>
            <rFont val="Calibri"/>
            <family val="2"/>
            <charset val="238"/>
          </rPr>
          <t>SZV_B:Megjegyzes</t>
        </r>
      </text>
    </comment>
    <comment ref="AW192" authorId="0" shapeId="0">
      <text>
        <r>
          <rPr>
            <sz val="11"/>
            <rFont val="Calibri"/>
            <family val="2"/>
            <charset val="238"/>
          </rPr>
          <t>SZV_B:FeladatSorszam</t>
        </r>
      </text>
    </comment>
    <comment ref="AY192" authorId="0" shapeId="0">
      <text>
        <r>
          <rPr>
            <sz val="11"/>
            <rFont val="Calibri"/>
            <family val="2"/>
            <charset val="238"/>
          </rPr>
          <t>SZV_B:ISA</t>
        </r>
      </text>
    </comment>
    <comment ref="B193" authorId="0" shapeId="0">
      <text>
        <r>
          <rPr>
            <sz val="11"/>
            <rFont val="Calibri"/>
            <family val="2"/>
            <charset val="238"/>
          </rPr>
          <t>SZV_B:FontossagiSorrent</t>
        </r>
      </text>
    </comment>
    <comment ref="C193" authorId="0" shapeId="0">
      <text>
        <r>
          <rPr>
            <sz val="11"/>
            <rFont val="Calibri"/>
            <family val="2"/>
            <charset val="238"/>
          </rPr>
          <t>SZV_B:FeladatKategoria</t>
        </r>
      </text>
    </comment>
    <comment ref="D193" authorId="0" shapeId="0">
      <text>
        <r>
          <rPr>
            <sz val="11"/>
            <rFont val="Calibri"/>
            <family val="2"/>
            <charset val="238"/>
          </rPr>
          <t>SZV_B:FeladatMegnevezes</t>
        </r>
      </text>
    </comment>
    <comment ref="E193" authorId="0" shapeId="0">
      <text>
        <r>
          <rPr>
            <sz val="11"/>
            <rFont val="Calibri"/>
            <family val="2"/>
            <charset val="238"/>
          </rPr>
          <t>SZV_B:ElviEngedelySzam</t>
        </r>
      </text>
    </comment>
    <comment ref="F193" authorId="0" shapeId="0">
      <text>
        <r>
          <rPr>
            <sz val="11"/>
            <rFont val="Calibri"/>
            <family val="2"/>
            <charset val="238"/>
          </rPr>
          <t>SZV_B:VKR_Kod</t>
        </r>
      </text>
    </comment>
    <comment ref="G193" authorId="0" shapeId="0">
      <text>
        <r>
          <rPr>
            <sz val="11"/>
            <rFont val="Calibri"/>
            <family val="2"/>
            <charset val="238"/>
          </rPr>
          <t>SZV_B:VKR_Nev</t>
        </r>
      </text>
    </comment>
    <comment ref="H193" authorId="0" shapeId="0">
      <text>
        <r>
          <rPr>
            <sz val="11"/>
            <rFont val="Calibri"/>
            <family val="2"/>
            <charset val="238"/>
          </rPr>
          <t>SZV_B:FeladatAzonosito</t>
        </r>
      </text>
    </comment>
    <comment ref="I193" authorId="0" shapeId="0">
      <text>
        <r>
          <rPr>
            <sz val="11"/>
            <rFont val="Calibri"/>
            <family val="2"/>
            <charset val="238"/>
          </rPr>
          <t>SZV_B:EllatasiTerulet</t>
        </r>
      </text>
    </comment>
    <comment ref="J193" authorId="0" shapeId="0">
      <text>
        <r>
          <rPr>
            <sz val="11"/>
            <rFont val="Calibri"/>
            <family val="2"/>
            <charset val="238"/>
          </rPr>
          <t>SZV_B:EllatasertFelelos</t>
        </r>
      </text>
    </comment>
    <comment ref="K193" authorId="0" shapeId="0">
      <text>
        <r>
          <rPr>
            <sz val="11"/>
            <rFont val="Calibri"/>
            <family val="2"/>
            <charset val="238"/>
          </rPr>
          <t>SZV_B:TervezettNettoKoltseg</t>
        </r>
      </text>
    </comment>
    <comment ref="L193" authorId="0" shapeId="0">
      <text>
        <r>
          <rPr>
            <sz val="11"/>
            <rFont val="Calibri"/>
            <family val="2"/>
            <charset val="238"/>
          </rPr>
          <t>SZV_B:IdotartamKezdes</t>
        </r>
      </text>
    </comment>
    <comment ref="M193" authorId="0" shapeId="0">
      <text>
        <r>
          <rPr>
            <sz val="11"/>
            <rFont val="Calibri"/>
            <family val="2"/>
            <charset val="238"/>
          </rPr>
          <t>SZV_B:IdotartamBefejezes</t>
        </r>
      </text>
    </comment>
    <comment ref="N193" authorId="0" shapeId="0">
      <text>
        <r>
          <rPr>
            <sz val="11"/>
            <rFont val="Calibri"/>
            <family val="2"/>
            <charset val="238"/>
          </rPr>
          <t>SZV_B:NettoKoltsegUtem1</t>
        </r>
      </text>
    </comment>
    <comment ref="O193" authorId="0" shapeId="0">
      <text>
        <r>
          <rPr>
            <sz val="11"/>
            <rFont val="Calibri"/>
            <family val="2"/>
            <charset val="238"/>
          </rPr>
          <t>SZV_B:NettoKoltsegUtem2</t>
        </r>
      </text>
    </comment>
    <comment ref="P193" authorId="0" shapeId="0">
      <text>
        <r>
          <rPr>
            <sz val="11"/>
            <rFont val="Calibri"/>
            <family val="2"/>
            <charset val="238"/>
          </rPr>
          <t>SZV_B:EM_Melleklet2_KTG</t>
        </r>
      </text>
    </comment>
    <comment ref="R193" authorId="0" shapeId="0">
      <text>
        <r>
          <rPr>
            <sz val="11"/>
            <rFont val="Calibri"/>
            <family val="2"/>
            <charset val="238"/>
          </rPr>
          <t>SZV_B:HDUtem1</t>
        </r>
      </text>
    </comment>
    <comment ref="S193" authorId="0" shapeId="0">
      <text>
        <r>
          <rPr>
            <sz val="11"/>
            <rFont val="Calibri"/>
            <family val="2"/>
            <charset val="238"/>
          </rPr>
          <t>SZV_B:ECSUtem1</t>
        </r>
      </text>
    </comment>
    <comment ref="T193" authorId="0" shapeId="0">
      <text>
        <r>
          <rPr>
            <sz val="11"/>
            <rFont val="Calibri"/>
            <family val="2"/>
            <charset val="238"/>
          </rPr>
          <t>SZV_B:KFHUtem1</t>
        </r>
      </text>
    </comment>
    <comment ref="U193" authorId="0" shapeId="0">
      <text>
        <r>
          <rPr>
            <sz val="11"/>
            <rFont val="Calibri"/>
            <family val="2"/>
            <charset val="238"/>
          </rPr>
          <t>SZV_B:Egyeb_SajatUtem1</t>
        </r>
      </text>
    </comment>
    <comment ref="V193" authorId="0" shapeId="0">
      <text>
        <r>
          <rPr>
            <sz val="11"/>
            <rFont val="Calibri"/>
            <family val="2"/>
            <charset val="238"/>
          </rPr>
          <t>SZV_B:DijUtem1</t>
        </r>
      </text>
    </comment>
    <comment ref="W193" authorId="0" shapeId="0">
      <text>
        <r>
          <rPr>
            <sz val="11"/>
            <rFont val="Calibri"/>
            <family val="2"/>
            <charset val="238"/>
          </rPr>
          <t>SZV_B:EM_Melleklet1_Utem1</t>
        </r>
      </text>
    </comment>
    <comment ref="X193" authorId="0" shapeId="0">
      <text>
        <r>
          <rPr>
            <sz val="11"/>
            <rFont val="Calibri"/>
            <family val="2"/>
            <charset val="238"/>
          </rPr>
          <t>SZV_B:EgyebAllamiUtem1</t>
        </r>
      </text>
    </comment>
    <comment ref="Y193" authorId="0" shapeId="0">
      <text>
        <r>
          <rPr>
            <sz val="11"/>
            <rFont val="Calibri"/>
            <family val="2"/>
            <charset val="238"/>
          </rPr>
          <t>SZV_B:OnkormanyzatiUtem1</t>
        </r>
      </text>
    </comment>
    <comment ref="Z193" authorId="0" shapeId="0">
      <text>
        <r>
          <rPr>
            <sz val="11"/>
            <rFont val="Calibri"/>
            <family val="2"/>
            <charset val="238"/>
          </rPr>
          <t>SZV_B:EUUtem1</t>
        </r>
      </text>
    </comment>
    <comment ref="AA193" authorId="0" shapeId="0">
      <text>
        <r>
          <rPr>
            <sz val="11"/>
            <rFont val="Calibri"/>
            <family val="2"/>
            <charset val="238"/>
          </rPr>
          <t>SZV_B:EgyebUtem1</t>
        </r>
      </text>
    </comment>
    <comment ref="AB193" authorId="0" shapeId="0">
      <text>
        <r>
          <rPr>
            <sz val="11"/>
            <rFont val="Calibri"/>
            <family val="2"/>
            <charset val="238"/>
          </rPr>
          <t>SZV_B:HitelKotvenyUtem1</t>
        </r>
      </text>
    </comment>
    <comment ref="AC193" authorId="0" shapeId="0">
      <text>
        <r>
          <rPr>
            <sz val="11"/>
            <rFont val="Calibri"/>
            <family val="2"/>
            <charset val="238"/>
          </rPr>
          <t>SZV_B:OsszesenUtem1</t>
        </r>
      </text>
    </comment>
    <comment ref="AF193" authorId="0" shapeId="0">
      <text>
        <r>
          <rPr>
            <sz val="11"/>
            <rFont val="Calibri"/>
            <family val="2"/>
            <charset val="238"/>
          </rPr>
          <t>SZV_B:HDUtem2</t>
        </r>
      </text>
    </comment>
    <comment ref="AG193" authorId="0" shapeId="0">
      <text>
        <r>
          <rPr>
            <sz val="11"/>
            <rFont val="Calibri"/>
            <family val="2"/>
            <charset val="238"/>
          </rPr>
          <t>SZV_B:ECSUtem2</t>
        </r>
      </text>
    </comment>
    <comment ref="AH193" authorId="0" shapeId="0">
      <text>
        <r>
          <rPr>
            <sz val="11"/>
            <rFont val="Calibri"/>
            <family val="2"/>
            <charset val="238"/>
          </rPr>
          <t>SZV_B:KFHUtem2</t>
        </r>
      </text>
    </comment>
    <comment ref="AI193" authorId="0" shapeId="0">
      <text>
        <r>
          <rPr>
            <sz val="11"/>
            <rFont val="Calibri"/>
            <family val="2"/>
            <charset val="238"/>
          </rPr>
          <t>SZV_B:Egyeb_SajatUtem2</t>
        </r>
      </text>
    </comment>
    <comment ref="AJ193" authorId="0" shapeId="0">
      <text>
        <r>
          <rPr>
            <sz val="11"/>
            <rFont val="Calibri"/>
            <family val="2"/>
            <charset val="238"/>
          </rPr>
          <t>SZV_B:DijUtem2</t>
        </r>
      </text>
    </comment>
    <comment ref="AK193" authorId="0" shapeId="0">
      <text>
        <r>
          <rPr>
            <sz val="11"/>
            <rFont val="Calibri"/>
            <family val="2"/>
            <charset val="238"/>
          </rPr>
          <t>SZV_B:EM_Melleklet1_Utem2</t>
        </r>
      </text>
    </comment>
    <comment ref="AL193" authorId="0" shapeId="0">
      <text>
        <r>
          <rPr>
            <sz val="11"/>
            <rFont val="Calibri"/>
            <family val="2"/>
            <charset val="238"/>
          </rPr>
          <t>SZV_B:EgyebAllamiUtem2</t>
        </r>
      </text>
    </comment>
    <comment ref="AM193" authorId="0" shapeId="0">
      <text>
        <r>
          <rPr>
            <sz val="11"/>
            <rFont val="Calibri"/>
            <family val="2"/>
            <charset val="238"/>
          </rPr>
          <t>SZV_B:OnkormanyzatiUtem2</t>
        </r>
      </text>
    </comment>
    <comment ref="AN193" authorId="0" shapeId="0">
      <text>
        <r>
          <rPr>
            <sz val="11"/>
            <rFont val="Calibri"/>
            <family val="2"/>
            <charset val="238"/>
          </rPr>
          <t>SZV_B:EUUtem2</t>
        </r>
      </text>
    </comment>
    <comment ref="AO193" authorId="0" shapeId="0">
      <text>
        <r>
          <rPr>
            <sz val="11"/>
            <rFont val="Calibri"/>
            <family val="2"/>
            <charset val="238"/>
          </rPr>
          <t>SZV_B:EgyebUtem2</t>
        </r>
      </text>
    </comment>
    <comment ref="AP193" authorId="0" shapeId="0">
      <text>
        <r>
          <rPr>
            <sz val="11"/>
            <rFont val="Calibri"/>
            <family val="2"/>
            <charset val="238"/>
          </rPr>
          <t>SZV_B:HitelKotvenyUtem2</t>
        </r>
      </text>
    </comment>
    <comment ref="AQ193" authorId="0" shapeId="0">
      <text>
        <r>
          <rPr>
            <sz val="11"/>
            <rFont val="Calibri"/>
            <family val="2"/>
            <charset val="238"/>
          </rPr>
          <t>SZV_B:OsszesenUtem2</t>
        </r>
      </text>
    </comment>
    <comment ref="AR193" authorId="0" shapeId="0">
      <text>
        <r>
          <rPr>
            <sz val="11"/>
            <rFont val="Calibri"/>
            <family val="2"/>
            <charset val="238"/>
          </rPr>
          <t>SZV_B:ForrashianyUtem2</t>
        </r>
      </text>
    </comment>
    <comment ref="AU193" authorId="0" shapeId="0">
      <text>
        <r>
          <rPr>
            <sz val="11"/>
            <rFont val="Calibri"/>
            <family val="2"/>
            <charset val="238"/>
          </rPr>
          <t>SZV_B:Indokolas</t>
        </r>
      </text>
    </comment>
    <comment ref="AV193" authorId="0" shapeId="0">
      <text>
        <r>
          <rPr>
            <sz val="11"/>
            <rFont val="Calibri"/>
            <family val="2"/>
            <charset val="238"/>
          </rPr>
          <t>SZV_B:Megjegyzes</t>
        </r>
      </text>
    </comment>
    <comment ref="AW193" authorId="0" shapeId="0">
      <text>
        <r>
          <rPr>
            <sz val="11"/>
            <rFont val="Calibri"/>
            <family val="2"/>
            <charset val="238"/>
          </rPr>
          <t>SZV_B:FeladatSorszam</t>
        </r>
      </text>
    </comment>
    <comment ref="AY193" authorId="0" shapeId="0">
      <text>
        <r>
          <rPr>
            <sz val="11"/>
            <rFont val="Calibri"/>
            <family val="2"/>
            <charset val="238"/>
          </rPr>
          <t>SZV_B:ISA</t>
        </r>
      </text>
    </comment>
    <comment ref="B195" authorId="0" shapeId="0">
      <text>
        <r>
          <rPr>
            <sz val="11"/>
            <rFont val="Calibri"/>
            <family val="2"/>
            <charset val="238"/>
          </rPr>
          <t>SZV_B:FontossagiSorrent</t>
        </r>
      </text>
    </comment>
    <comment ref="C195" authorId="0" shapeId="0">
      <text>
        <r>
          <rPr>
            <sz val="11"/>
            <rFont val="Calibri"/>
            <family val="2"/>
            <charset val="238"/>
          </rPr>
          <t>SZV_B:FeladatKategoria</t>
        </r>
      </text>
    </comment>
    <comment ref="D195" authorId="0" shapeId="0">
      <text>
        <r>
          <rPr>
            <sz val="11"/>
            <rFont val="Calibri"/>
            <family val="2"/>
            <charset val="238"/>
          </rPr>
          <t>SZV_B:FeladatMegnevezes</t>
        </r>
      </text>
    </comment>
    <comment ref="E195" authorId="0" shapeId="0">
      <text>
        <r>
          <rPr>
            <sz val="11"/>
            <rFont val="Calibri"/>
            <family val="2"/>
            <charset val="238"/>
          </rPr>
          <t>SZV_B:ElviEngedelySzam</t>
        </r>
      </text>
    </comment>
    <comment ref="F195" authorId="0" shapeId="0">
      <text>
        <r>
          <rPr>
            <sz val="11"/>
            <rFont val="Calibri"/>
            <family val="2"/>
            <charset val="238"/>
          </rPr>
          <t>SZV_B:VKR_Kod</t>
        </r>
      </text>
    </comment>
    <comment ref="G195" authorId="0" shapeId="0">
      <text>
        <r>
          <rPr>
            <sz val="11"/>
            <rFont val="Calibri"/>
            <family val="2"/>
            <charset val="238"/>
          </rPr>
          <t>SZV_B:VKR_Nev</t>
        </r>
      </text>
    </comment>
    <comment ref="H195" authorId="0" shapeId="0">
      <text>
        <r>
          <rPr>
            <sz val="11"/>
            <rFont val="Calibri"/>
            <family val="2"/>
            <charset val="238"/>
          </rPr>
          <t>SZV_B:FeladatAzonosito</t>
        </r>
      </text>
    </comment>
    <comment ref="I195" authorId="0" shapeId="0">
      <text>
        <r>
          <rPr>
            <sz val="11"/>
            <rFont val="Calibri"/>
            <family val="2"/>
            <charset val="238"/>
          </rPr>
          <t>SZV_B:EllatasiTerulet</t>
        </r>
      </text>
    </comment>
    <comment ref="J195" authorId="0" shapeId="0">
      <text>
        <r>
          <rPr>
            <sz val="11"/>
            <rFont val="Calibri"/>
            <family val="2"/>
            <charset val="238"/>
          </rPr>
          <t>SZV_B:EllatasertFelelos</t>
        </r>
      </text>
    </comment>
    <comment ref="K195" authorId="0" shapeId="0">
      <text>
        <r>
          <rPr>
            <sz val="11"/>
            <rFont val="Calibri"/>
            <family val="2"/>
            <charset val="238"/>
          </rPr>
          <t>SZV_B:TervezettNettoKoltseg</t>
        </r>
      </text>
    </comment>
    <comment ref="L195" authorId="0" shapeId="0">
      <text>
        <r>
          <rPr>
            <sz val="11"/>
            <rFont val="Calibri"/>
            <family val="2"/>
            <charset val="238"/>
          </rPr>
          <t>SZV_B:IdotartamKezdes</t>
        </r>
      </text>
    </comment>
    <comment ref="M195" authorId="0" shapeId="0">
      <text>
        <r>
          <rPr>
            <sz val="11"/>
            <rFont val="Calibri"/>
            <family val="2"/>
            <charset val="238"/>
          </rPr>
          <t>SZV_B:IdotartamBefejezes</t>
        </r>
      </text>
    </comment>
    <comment ref="N195" authorId="0" shapeId="0">
      <text>
        <r>
          <rPr>
            <sz val="11"/>
            <rFont val="Calibri"/>
            <family val="2"/>
            <charset val="238"/>
          </rPr>
          <t>SZV_B:NettoKoltsegUtem1</t>
        </r>
      </text>
    </comment>
    <comment ref="O195" authorId="0" shapeId="0">
      <text>
        <r>
          <rPr>
            <sz val="11"/>
            <rFont val="Calibri"/>
            <family val="2"/>
            <charset val="238"/>
          </rPr>
          <t>SZV_B:NettoKoltsegUtem2</t>
        </r>
      </text>
    </comment>
    <comment ref="P195" authorId="0" shapeId="0">
      <text>
        <r>
          <rPr>
            <sz val="11"/>
            <rFont val="Calibri"/>
            <family val="2"/>
            <charset val="238"/>
          </rPr>
          <t>SZV_B:EM_Melleklet2_KTG</t>
        </r>
      </text>
    </comment>
    <comment ref="R195" authorId="0" shapeId="0">
      <text>
        <r>
          <rPr>
            <sz val="11"/>
            <rFont val="Calibri"/>
            <family val="2"/>
            <charset val="238"/>
          </rPr>
          <t>SZV_B:HDUtem1</t>
        </r>
      </text>
    </comment>
    <comment ref="S195" authorId="0" shapeId="0">
      <text>
        <r>
          <rPr>
            <sz val="11"/>
            <rFont val="Calibri"/>
            <family val="2"/>
            <charset val="238"/>
          </rPr>
          <t>SZV_B:ECSUtem1</t>
        </r>
      </text>
    </comment>
    <comment ref="T195" authorId="0" shapeId="0">
      <text>
        <r>
          <rPr>
            <sz val="11"/>
            <rFont val="Calibri"/>
            <family val="2"/>
            <charset val="238"/>
          </rPr>
          <t>SZV_B:KFHUtem1</t>
        </r>
      </text>
    </comment>
    <comment ref="U195" authorId="0" shapeId="0">
      <text>
        <r>
          <rPr>
            <sz val="11"/>
            <rFont val="Calibri"/>
            <family val="2"/>
            <charset val="238"/>
          </rPr>
          <t>SZV_B:Egyeb_SajatUtem1</t>
        </r>
      </text>
    </comment>
    <comment ref="V195" authorId="0" shapeId="0">
      <text>
        <r>
          <rPr>
            <sz val="11"/>
            <rFont val="Calibri"/>
            <family val="2"/>
            <charset val="238"/>
          </rPr>
          <t>SZV_B:DijUtem1</t>
        </r>
      </text>
    </comment>
    <comment ref="W195" authorId="0" shapeId="0">
      <text>
        <r>
          <rPr>
            <sz val="11"/>
            <rFont val="Calibri"/>
            <family val="2"/>
            <charset val="238"/>
          </rPr>
          <t>SZV_B:EM_Melleklet1_Utem1</t>
        </r>
      </text>
    </comment>
    <comment ref="X195" authorId="0" shapeId="0">
      <text>
        <r>
          <rPr>
            <sz val="11"/>
            <rFont val="Calibri"/>
            <family val="2"/>
            <charset val="238"/>
          </rPr>
          <t>SZV_B:EgyebAllamiUtem1</t>
        </r>
      </text>
    </comment>
    <comment ref="Y195" authorId="0" shapeId="0">
      <text>
        <r>
          <rPr>
            <sz val="11"/>
            <rFont val="Calibri"/>
            <family val="2"/>
            <charset val="238"/>
          </rPr>
          <t>SZV_B:OnkormanyzatiUtem1</t>
        </r>
      </text>
    </comment>
    <comment ref="Z195" authorId="0" shapeId="0">
      <text>
        <r>
          <rPr>
            <sz val="11"/>
            <rFont val="Calibri"/>
            <family val="2"/>
            <charset val="238"/>
          </rPr>
          <t>SZV_B:EUUtem1</t>
        </r>
      </text>
    </comment>
    <comment ref="AA195" authorId="0" shapeId="0">
      <text>
        <r>
          <rPr>
            <sz val="11"/>
            <rFont val="Calibri"/>
            <family val="2"/>
            <charset val="238"/>
          </rPr>
          <t>SZV_B:EgyebUtem1</t>
        </r>
      </text>
    </comment>
    <comment ref="AB195" authorId="0" shapeId="0">
      <text>
        <r>
          <rPr>
            <sz val="11"/>
            <rFont val="Calibri"/>
            <family val="2"/>
            <charset val="238"/>
          </rPr>
          <t>SZV_B:HitelKotvenyUtem1</t>
        </r>
      </text>
    </comment>
    <comment ref="AC195" authorId="0" shapeId="0">
      <text>
        <r>
          <rPr>
            <sz val="11"/>
            <rFont val="Calibri"/>
            <family val="2"/>
            <charset val="238"/>
          </rPr>
          <t>SZV_B:OsszesenUtem1</t>
        </r>
      </text>
    </comment>
    <comment ref="AF195" authorId="0" shapeId="0">
      <text>
        <r>
          <rPr>
            <sz val="11"/>
            <rFont val="Calibri"/>
            <family val="2"/>
            <charset val="238"/>
          </rPr>
          <t>SZV_B:HDUtem2</t>
        </r>
      </text>
    </comment>
    <comment ref="AG195" authorId="0" shapeId="0">
      <text>
        <r>
          <rPr>
            <sz val="11"/>
            <rFont val="Calibri"/>
            <family val="2"/>
            <charset val="238"/>
          </rPr>
          <t>SZV_B:ECSUtem2</t>
        </r>
      </text>
    </comment>
    <comment ref="AH195" authorId="0" shapeId="0">
      <text>
        <r>
          <rPr>
            <sz val="11"/>
            <rFont val="Calibri"/>
            <family val="2"/>
            <charset val="238"/>
          </rPr>
          <t>SZV_B:KFHUtem2</t>
        </r>
      </text>
    </comment>
    <comment ref="AI195" authorId="0" shapeId="0">
      <text>
        <r>
          <rPr>
            <sz val="11"/>
            <rFont val="Calibri"/>
            <family val="2"/>
            <charset val="238"/>
          </rPr>
          <t>SZV_B:Egyeb_SajatUtem2</t>
        </r>
      </text>
    </comment>
    <comment ref="AJ195" authorId="0" shapeId="0">
      <text>
        <r>
          <rPr>
            <sz val="11"/>
            <rFont val="Calibri"/>
            <family val="2"/>
            <charset val="238"/>
          </rPr>
          <t>SZV_B:DijUtem2</t>
        </r>
      </text>
    </comment>
    <comment ref="AK195" authorId="0" shapeId="0">
      <text>
        <r>
          <rPr>
            <sz val="11"/>
            <rFont val="Calibri"/>
            <family val="2"/>
            <charset val="238"/>
          </rPr>
          <t>SZV_B:EM_Melleklet1_Utem2</t>
        </r>
      </text>
    </comment>
    <comment ref="AL195" authorId="0" shapeId="0">
      <text>
        <r>
          <rPr>
            <sz val="11"/>
            <rFont val="Calibri"/>
            <family val="2"/>
            <charset val="238"/>
          </rPr>
          <t>SZV_B:EgyebAllamiUtem2</t>
        </r>
      </text>
    </comment>
    <comment ref="AM195" authorId="0" shapeId="0">
      <text>
        <r>
          <rPr>
            <sz val="11"/>
            <rFont val="Calibri"/>
            <family val="2"/>
            <charset val="238"/>
          </rPr>
          <t>SZV_B:OnkormanyzatiUtem2</t>
        </r>
      </text>
    </comment>
    <comment ref="AN195" authorId="0" shapeId="0">
      <text>
        <r>
          <rPr>
            <sz val="11"/>
            <rFont val="Calibri"/>
            <family val="2"/>
            <charset val="238"/>
          </rPr>
          <t>SZV_B:EUUtem2</t>
        </r>
      </text>
    </comment>
    <comment ref="AO195" authorId="0" shapeId="0">
      <text>
        <r>
          <rPr>
            <sz val="11"/>
            <rFont val="Calibri"/>
            <family val="2"/>
            <charset val="238"/>
          </rPr>
          <t>SZV_B:EgyebUtem2</t>
        </r>
      </text>
    </comment>
    <comment ref="AP195" authorId="0" shapeId="0">
      <text>
        <r>
          <rPr>
            <sz val="11"/>
            <rFont val="Calibri"/>
            <family val="2"/>
            <charset val="238"/>
          </rPr>
          <t>SZV_B:HitelKotvenyUtem2</t>
        </r>
      </text>
    </comment>
    <comment ref="AQ195" authorId="0" shapeId="0">
      <text>
        <r>
          <rPr>
            <sz val="11"/>
            <rFont val="Calibri"/>
            <family val="2"/>
            <charset val="238"/>
          </rPr>
          <t>SZV_B:OsszesenUtem2</t>
        </r>
      </text>
    </comment>
    <comment ref="AR195" authorId="0" shapeId="0">
      <text>
        <r>
          <rPr>
            <sz val="11"/>
            <rFont val="Calibri"/>
            <family val="2"/>
            <charset val="238"/>
          </rPr>
          <t>SZV_B:ForrashianyUtem2</t>
        </r>
      </text>
    </comment>
    <comment ref="AU195" authorId="0" shapeId="0">
      <text>
        <r>
          <rPr>
            <sz val="11"/>
            <rFont val="Calibri"/>
            <family val="2"/>
            <charset val="238"/>
          </rPr>
          <t>SZV_B:Indokolas</t>
        </r>
      </text>
    </comment>
    <comment ref="AV195" authorId="0" shapeId="0">
      <text>
        <r>
          <rPr>
            <sz val="11"/>
            <rFont val="Calibri"/>
            <family val="2"/>
            <charset val="238"/>
          </rPr>
          <t>SZV_B:Megjegyzes</t>
        </r>
      </text>
    </comment>
    <comment ref="AW195" authorId="0" shapeId="0">
      <text>
        <r>
          <rPr>
            <sz val="11"/>
            <rFont val="Calibri"/>
            <family val="2"/>
            <charset val="238"/>
          </rPr>
          <t>SZV_B:FeladatSorszam</t>
        </r>
      </text>
    </comment>
    <comment ref="AY195" authorId="0" shapeId="0">
      <text>
        <r>
          <rPr>
            <sz val="11"/>
            <rFont val="Calibri"/>
            <family val="2"/>
            <charset val="238"/>
          </rPr>
          <t>SZV_B:ISA</t>
        </r>
      </text>
    </comment>
    <comment ref="B196" authorId="0" shapeId="0">
      <text>
        <r>
          <rPr>
            <sz val="11"/>
            <rFont val="Calibri"/>
            <family val="2"/>
            <charset val="238"/>
          </rPr>
          <t>SZV_B:FontossagiSorrent</t>
        </r>
      </text>
    </comment>
    <comment ref="C196" authorId="0" shapeId="0">
      <text>
        <r>
          <rPr>
            <sz val="11"/>
            <rFont val="Calibri"/>
            <family val="2"/>
            <charset val="238"/>
          </rPr>
          <t>SZV_B:FeladatKategoria</t>
        </r>
      </text>
    </comment>
    <comment ref="D196" authorId="0" shapeId="0">
      <text>
        <r>
          <rPr>
            <sz val="11"/>
            <rFont val="Calibri"/>
            <family val="2"/>
            <charset val="238"/>
          </rPr>
          <t>SZV_B:FeladatMegnevezes</t>
        </r>
      </text>
    </comment>
    <comment ref="E196" authorId="0" shapeId="0">
      <text>
        <r>
          <rPr>
            <sz val="11"/>
            <rFont val="Calibri"/>
            <family val="2"/>
            <charset val="238"/>
          </rPr>
          <t>SZV_B:ElviEngedelySzam</t>
        </r>
      </text>
    </comment>
    <comment ref="F196" authorId="0" shapeId="0">
      <text>
        <r>
          <rPr>
            <sz val="11"/>
            <rFont val="Calibri"/>
            <family val="2"/>
            <charset val="238"/>
          </rPr>
          <t>SZV_B:VKR_Kod</t>
        </r>
      </text>
    </comment>
    <comment ref="G196" authorId="0" shapeId="0">
      <text>
        <r>
          <rPr>
            <sz val="11"/>
            <rFont val="Calibri"/>
            <family val="2"/>
            <charset val="238"/>
          </rPr>
          <t>SZV_B:VKR_Nev</t>
        </r>
      </text>
    </comment>
    <comment ref="H196" authorId="0" shapeId="0">
      <text>
        <r>
          <rPr>
            <sz val="11"/>
            <rFont val="Calibri"/>
            <family val="2"/>
            <charset val="238"/>
          </rPr>
          <t>SZV_B:FeladatAzonosito</t>
        </r>
      </text>
    </comment>
    <comment ref="I196" authorId="0" shapeId="0">
      <text>
        <r>
          <rPr>
            <sz val="11"/>
            <rFont val="Calibri"/>
            <family val="2"/>
            <charset val="238"/>
          </rPr>
          <t>SZV_B:EllatasiTerulet</t>
        </r>
      </text>
    </comment>
    <comment ref="J196" authorId="0" shapeId="0">
      <text>
        <r>
          <rPr>
            <sz val="11"/>
            <rFont val="Calibri"/>
            <family val="2"/>
            <charset val="238"/>
          </rPr>
          <t>SZV_B:EllatasertFelelos</t>
        </r>
      </text>
    </comment>
    <comment ref="K196" authorId="0" shapeId="0">
      <text>
        <r>
          <rPr>
            <sz val="11"/>
            <rFont val="Calibri"/>
            <family val="2"/>
            <charset val="238"/>
          </rPr>
          <t>SZV_B:TervezettNettoKoltseg</t>
        </r>
      </text>
    </comment>
    <comment ref="L196" authorId="0" shapeId="0">
      <text>
        <r>
          <rPr>
            <sz val="11"/>
            <rFont val="Calibri"/>
            <family val="2"/>
            <charset val="238"/>
          </rPr>
          <t>SZV_B:IdotartamKezdes</t>
        </r>
      </text>
    </comment>
    <comment ref="M196" authorId="0" shapeId="0">
      <text>
        <r>
          <rPr>
            <sz val="11"/>
            <rFont val="Calibri"/>
            <family val="2"/>
            <charset val="238"/>
          </rPr>
          <t>SZV_B:IdotartamBefejezes</t>
        </r>
      </text>
    </comment>
    <comment ref="N196" authorId="0" shapeId="0">
      <text>
        <r>
          <rPr>
            <sz val="11"/>
            <rFont val="Calibri"/>
            <family val="2"/>
            <charset val="238"/>
          </rPr>
          <t>SZV_B:NettoKoltsegUtem1</t>
        </r>
      </text>
    </comment>
    <comment ref="O196" authorId="0" shapeId="0">
      <text>
        <r>
          <rPr>
            <sz val="11"/>
            <rFont val="Calibri"/>
            <family val="2"/>
            <charset val="238"/>
          </rPr>
          <t>SZV_B:NettoKoltsegUtem2</t>
        </r>
      </text>
    </comment>
    <comment ref="P196" authorId="0" shapeId="0">
      <text>
        <r>
          <rPr>
            <sz val="11"/>
            <rFont val="Calibri"/>
            <family val="2"/>
            <charset val="238"/>
          </rPr>
          <t>SZV_B:EM_Melleklet2_KTG</t>
        </r>
      </text>
    </comment>
    <comment ref="R196" authorId="0" shapeId="0">
      <text>
        <r>
          <rPr>
            <sz val="11"/>
            <rFont val="Calibri"/>
            <family val="2"/>
            <charset val="238"/>
          </rPr>
          <t>SZV_B:HDUtem1</t>
        </r>
      </text>
    </comment>
    <comment ref="S196" authorId="0" shapeId="0">
      <text>
        <r>
          <rPr>
            <sz val="11"/>
            <rFont val="Calibri"/>
            <family val="2"/>
            <charset val="238"/>
          </rPr>
          <t>SZV_B:ECSUtem1</t>
        </r>
      </text>
    </comment>
    <comment ref="T196" authorId="0" shapeId="0">
      <text>
        <r>
          <rPr>
            <sz val="11"/>
            <rFont val="Calibri"/>
            <family val="2"/>
            <charset val="238"/>
          </rPr>
          <t>SZV_B:KFHUtem1</t>
        </r>
      </text>
    </comment>
    <comment ref="U196" authorId="0" shapeId="0">
      <text>
        <r>
          <rPr>
            <sz val="11"/>
            <rFont val="Calibri"/>
            <family val="2"/>
            <charset val="238"/>
          </rPr>
          <t>SZV_B:Egyeb_SajatUtem1</t>
        </r>
      </text>
    </comment>
    <comment ref="V196" authorId="0" shapeId="0">
      <text>
        <r>
          <rPr>
            <sz val="11"/>
            <rFont val="Calibri"/>
            <family val="2"/>
            <charset val="238"/>
          </rPr>
          <t>SZV_B:DijUtem1</t>
        </r>
      </text>
    </comment>
    <comment ref="W196" authorId="0" shapeId="0">
      <text>
        <r>
          <rPr>
            <sz val="11"/>
            <rFont val="Calibri"/>
            <family val="2"/>
            <charset val="238"/>
          </rPr>
          <t>SZV_B:EM_Melleklet1_Utem1</t>
        </r>
      </text>
    </comment>
    <comment ref="X196" authorId="0" shapeId="0">
      <text>
        <r>
          <rPr>
            <sz val="11"/>
            <rFont val="Calibri"/>
            <family val="2"/>
            <charset val="238"/>
          </rPr>
          <t>SZV_B:EgyebAllamiUtem1</t>
        </r>
      </text>
    </comment>
    <comment ref="Y196" authorId="0" shapeId="0">
      <text>
        <r>
          <rPr>
            <sz val="11"/>
            <rFont val="Calibri"/>
            <family val="2"/>
            <charset val="238"/>
          </rPr>
          <t>SZV_B:OnkormanyzatiUtem1</t>
        </r>
      </text>
    </comment>
    <comment ref="Z196" authorId="0" shapeId="0">
      <text>
        <r>
          <rPr>
            <sz val="11"/>
            <rFont val="Calibri"/>
            <family val="2"/>
            <charset val="238"/>
          </rPr>
          <t>SZV_B:EUUtem1</t>
        </r>
      </text>
    </comment>
    <comment ref="AA196" authorId="0" shapeId="0">
      <text>
        <r>
          <rPr>
            <sz val="11"/>
            <rFont val="Calibri"/>
            <family val="2"/>
            <charset val="238"/>
          </rPr>
          <t>SZV_B:EgyebUtem1</t>
        </r>
      </text>
    </comment>
    <comment ref="AB196" authorId="0" shapeId="0">
      <text>
        <r>
          <rPr>
            <sz val="11"/>
            <rFont val="Calibri"/>
            <family val="2"/>
            <charset val="238"/>
          </rPr>
          <t>SZV_B:HitelKotvenyUtem1</t>
        </r>
      </text>
    </comment>
    <comment ref="AC196" authorId="0" shapeId="0">
      <text>
        <r>
          <rPr>
            <sz val="11"/>
            <rFont val="Calibri"/>
            <family val="2"/>
            <charset val="238"/>
          </rPr>
          <t>SZV_B:OsszesenUtem1</t>
        </r>
      </text>
    </comment>
    <comment ref="AF196" authorId="0" shapeId="0">
      <text>
        <r>
          <rPr>
            <sz val="11"/>
            <rFont val="Calibri"/>
            <family val="2"/>
            <charset val="238"/>
          </rPr>
          <t>SZV_B:HDUtem2</t>
        </r>
      </text>
    </comment>
    <comment ref="AG196" authorId="0" shapeId="0">
      <text>
        <r>
          <rPr>
            <sz val="11"/>
            <rFont val="Calibri"/>
            <family val="2"/>
            <charset val="238"/>
          </rPr>
          <t>SZV_B:ECSUtem2</t>
        </r>
      </text>
    </comment>
    <comment ref="AH196" authorId="0" shapeId="0">
      <text>
        <r>
          <rPr>
            <sz val="11"/>
            <rFont val="Calibri"/>
            <family val="2"/>
            <charset val="238"/>
          </rPr>
          <t>SZV_B:KFHUtem2</t>
        </r>
      </text>
    </comment>
    <comment ref="AI196" authorId="0" shapeId="0">
      <text>
        <r>
          <rPr>
            <sz val="11"/>
            <rFont val="Calibri"/>
            <family val="2"/>
            <charset val="238"/>
          </rPr>
          <t>SZV_B:Egyeb_SajatUtem2</t>
        </r>
      </text>
    </comment>
    <comment ref="AJ196" authorId="0" shapeId="0">
      <text>
        <r>
          <rPr>
            <sz val="11"/>
            <rFont val="Calibri"/>
            <family val="2"/>
            <charset val="238"/>
          </rPr>
          <t>SZV_B:DijUtem2</t>
        </r>
      </text>
    </comment>
    <comment ref="AK196" authorId="0" shapeId="0">
      <text>
        <r>
          <rPr>
            <sz val="11"/>
            <rFont val="Calibri"/>
            <family val="2"/>
            <charset val="238"/>
          </rPr>
          <t>SZV_B:EM_Melleklet1_Utem2</t>
        </r>
      </text>
    </comment>
    <comment ref="AL196" authorId="0" shapeId="0">
      <text>
        <r>
          <rPr>
            <sz val="11"/>
            <rFont val="Calibri"/>
            <family val="2"/>
            <charset val="238"/>
          </rPr>
          <t>SZV_B:EgyebAllamiUtem2</t>
        </r>
      </text>
    </comment>
    <comment ref="AM196" authorId="0" shapeId="0">
      <text>
        <r>
          <rPr>
            <sz val="11"/>
            <rFont val="Calibri"/>
            <family val="2"/>
            <charset val="238"/>
          </rPr>
          <t>SZV_B:OnkormanyzatiUtem2</t>
        </r>
      </text>
    </comment>
    <comment ref="AN196" authorId="0" shapeId="0">
      <text>
        <r>
          <rPr>
            <sz val="11"/>
            <rFont val="Calibri"/>
            <family val="2"/>
            <charset val="238"/>
          </rPr>
          <t>SZV_B:EUUtem2</t>
        </r>
      </text>
    </comment>
    <comment ref="AO196" authorId="0" shapeId="0">
      <text>
        <r>
          <rPr>
            <sz val="11"/>
            <rFont val="Calibri"/>
            <family val="2"/>
            <charset val="238"/>
          </rPr>
          <t>SZV_B:EgyebUtem2</t>
        </r>
      </text>
    </comment>
    <comment ref="AP196" authorId="0" shapeId="0">
      <text>
        <r>
          <rPr>
            <sz val="11"/>
            <rFont val="Calibri"/>
            <family val="2"/>
            <charset val="238"/>
          </rPr>
          <t>SZV_B:HitelKotvenyUtem2</t>
        </r>
      </text>
    </comment>
    <comment ref="AQ196" authorId="0" shapeId="0">
      <text>
        <r>
          <rPr>
            <sz val="11"/>
            <rFont val="Calibri"/>
            <family val="2"/>
            <charset val="238"/>
          </rPr>
          <t>SZV_B:OsszesenUtem2</t>
        </r>
      </text>
    </comment>
    <comment ref="AR196" authorId="0" shapeId="0">
      <text>
        <r>
          <rPr>
            <sz val="11"/>
            <rFont val="Calibri"/>
            <family val="2"/>
            <charset val="238"/>
          </rPr>
          <t>SZV_B:ForrashianyUtem2</t>
        </r>
      </text>
    </comment>
    <comment ref="AU196" authorId="0" shapeId="0">
      <text>
        <r>
          <rPr>
            <sz val="11"/>
            <rFont val="Calibri"/>
            <family val="2"/>
            <charset val="238"/>
          </rPr>
          <t>SZV_B:Indokolas</t>
        </r>
      </text>
    </comment>
    <comment ref="AV196" authorId="0" shapeId="0">
      <text>
        <r>
          <rPr>
            <sz val="11"/>
            <rFont val="Calibri"/>
            <family val="2"/>
            <charset val="238"/>
          </rPr>
          <t>SZV_B:Megjegyzes</t>
        </r>
      </text>
    </comment>
    <comment ref="AW196" authorId="0" shapeId="0">
      <text>
        <r>
          <rPr>
            <sz val="11"/>
            <rFont val="Calibri"/>
            <family val="2"/>
            <charset val="238"/>
          </rPr>
          <t>SZV_B:FeladatSorszam</t>
        </r>
      </text>
    </comment>
    <comment ref="AY196" authorId="0" shapeId="0">
      <text>
        <r>
          <rPr>
            <sz val="11"/>
            <rFont val="Calibri"/>
            <family val="2"/>
            <charset val="238"/>
          </rPr>
          <t>SZV_B:ISA</t>
        </r>
      </text>
    </comment>
    <comment ref="B197" authorId="0" shapeId="0">
      <text>
        <r>
          <rPr>
            <sz val="11"/>
            <rFont val="Calibri"/>
            <family val="2"/>
            <charset val="238"/>
          </rPr>
          <t>SZV_B:FontossagiSorrent</t>
        </r>
      </text>
    </comment>
    <comment ref="C197" authorId="0" shapeId="0">
      <text>
        <r>
          <rPr>
            <sz val="11"/>
            <rFont val="Calibri"/>
            <family val="2"/>
            <charset val="238"/>
          </rPr>
          <t>SZV_B:FeladatKategoria</t>
        </r>
      </text>
    </comment>
    <comment ref="D197" authorId="0" shapeId="0">
      <text>
        <r>
          <rPr>
            <sz val="11"/>
            <rFont val="Calibri"/>
            <family val="2"/>
            <charset val="238"/>
          </rPr>
          <t>SZV_B:FeladatMegnevezes</t>
        </r>
      </text>
    </comment>
    <comment ref="E197" authorId="0" shapeId="0">
      <text>
        <r>
          <rPr>
            <sz val="11"/>
            <rFont val="Calibri"/>
            <family val="2"/>
            <charset val="238"/>
          </rPr>
          <t>SZV_B:ElviEngedelySzam</t>
        </r>
      </text>
    </comment>
    <comment ref="F197" authorId="0" shapeId="0">
      <text>
        <r>
          <rPr>
            <sz val="11"/>
            <rFont val="Calibri"/>
            <family val="2"/>
            <charset val="238"/>
          </rPr>
          <t>SZV_B:VKR_Kod</t>
        </r>
      </text>
    </comment>
    <comment ref="G197" authorId="0" shapeId="0">
      <text>
        <r>
          <rPr>
            <sz val="11"/>
            <rFont val="Calibri"/>
            <family val="2"/>
            <charset val="238"/>
          </rPr>
          <t>SZV_B:VKR_Nev</t>
        </r>
      </text>
    </comment>
    <comment ref="H197" authorId="0" shapeId="0">
      <text>
        <r>
          <rPr>
            <sz val="11"/>
            <rFont val="Calibri"/>
            <family val="2"/>
            <charset val="238"/>
          </rPr>
          <t>SZV_B:FeladatAzonosito</t>
        </r>
      </text>
    </comment>
    <comment ref="I197" authorId="0" shapeId="0">
      <text>
        <r>
          <rPr>
            <sz val="11"/>
            <rFont val="Calibri"/>
            <family val="2"/>
            <charset val="238"/>
          </rPr>
          <t>SZV_B:EllatasiTerulet</t>
        </r>
      </text>
    </comment>
    <comment ref="J197" authorId="0" shapeId="0">
      <text>
        <r>
          <rPr>
            <sz val="11"/>
            <rFont val="Calibri"/>
            <family val="2"/>
            <charset val="238"/>
          </rPr>
          <t>SZV_B:EllatasertFelelos</t>
        </r>
      </text>
    </comment>
    <comment ref="K197" authorId="0" shapeId="0">
      <text>
        <r>
          <rPr>
            <sz val="11"/>
            <rFont val="Calibri"/>
            <family val="2"/>
            <charset val="238"/>
          </rPr>
          <t>SZV_B:TervezettNettoKoltseg</t>
        </r>
      </text>
    </comment>
    <comment ref="L197" authorId="0" shapeId="0">
      <text>
        <r>
          <rPr>
            <sz val="11"/>
            <rFont val="Calibri"/>
            <family val="2"/>
            <charset val="238"/>
          </rPr>
          <t>SZV_B:IdotartamKezdes</t>
        </r>
      </text>
    </comment>
    <comment ref="M197" authorId="0" shapeId="0">
      <text>
        <r>
          <rPr>
            <sz val="11"/>
            <rFont val="Calibri"/>
            <family val="2"/>
            <charset val="238"/>
          </rPr>
          <t>SZV_B:IdotartamBefejezes</t>
        </r>
      </text>
    </comment>
    <comment ref="N197" authorId="0" shapeId="0">
      <text>
        <r>
          <rPr>
            <sz val="11"/>
            <rFont val="Calibri"/>
            <family val="2"/>
            <charset val="238"/>
          </rPr>
          <t>SZV_B:NettoKoltsegUtem1</t>
        </r>
      </text>
    </comment>
    <comment ref="O197" authorId="0" shapeId="0">
      <text>
        <r>
          <rPr>
            <sz val="11"/>
            <rFont val="Calibri"/>
            <family val="2"/>
            <charset val="238"/>
          </rPr>
          <t>SZV_B:NettoKoltsegUtem2</t>
        </r>
      </text>
    </comment>
    <comment ref="P197" authorId="0" shapeId="0">
      <text>
        <r>
          <rPr>
            <sz val="11"/>
            <rFont val="Calibri"/>
            <family val="2"/>
            <charset val="238"/>
          </rPr>
          <t>SZV_B:EM_Melleklet2_KTG</t>
        </r>
      </text>
    </comment>
    <comment ref="R197" authorId="0" shapeId="0">
      <text>
        <r>
          <rPr>
            <sz val="11"/>
            <rFont val="Calibri"/>
            <family val="2"/>
            <charset val="238"/>
          </rPr>
          <t>SZV_B:HDUtem1</t>
        </r>
      </text>
    </comment>
    <comment ref="S197" authorId="0" shapeId="0">
      <text>
        <r>
          <rPr>
            <sz val="11"/>
            <rFont val="Calibri"/>
            <family val="2"/>
            <charset val="238"/>
          </rPr>
          <t>SZV_B:ECSUtem1</t>
        </r>
      </text>
    </comment>
    <comment ref="T197" authorId="0" shapeId="0">
      <text>
        <r>
          <rPr>
            <sz val="11"/>
            <rFont val="Calibri"/>
            <family val="2"/>
            <charset val="238"/>
          </rPr>
          <t>SZV_B:KFHUtem1</t>
        </r>
      </text>
    </comment>
    <comment ref="U197" authorId="0" shapeId="0">
      <text>
        <r>
          <rPr>
            <sz val="11"/>
            <rFont val="Calibri"/>
            <family val="2"/>
            <charset val="238"/>
          </rPr>
          <t>SZV_B:Egyeb_SajatUtem1</t>
        </r>
      </text>
    </comment>
    <comment ref="V197" authorId="0" shapeId="0">
      <text>
        <r>
          <rPr>
            <sz val="11"/>
            <rFont val="Calibri"/>
            <family val="2"/>
            <charset val="238"/>
          </rPr>
          <t>SZV_B:DijUtem1</t>
        </r>
      </text>
    </comment>
    <comment ref="W197" authorId="0" shapeId="0">
      <text>
        <r>
          <rPr>
            <sz val="11"/>
            <rFont val="Calibri"/>
            <family val="2"/>
            <charset val="238"/>
          </rPr>
          <t>SZV_B:EM_Melleklet1_Utem1</t>
        </r>
      </text>
    </comment>
    <comment ref="X197" authorId="0" shapeId="0">
      <text>
        <r>
          <rPr>
            <sz val="11"/>
            <rFont val="Calibri"/>
            <family val="2"/>
            <charset val="238"/>
          </rPr>
          <t>SZV_B:EgyebAllamiUtem1</t>
        </r>
      </text>
    </comment>
    <comment ref="Y197" authorId="0" shapeId="0">
      <text>
        <r>
          <rPr>
            <sz val="11"/>
            <rFont val="Calibri"/>
            <family val="2"/>
            <charset val="238"/>
          </rPr>
          <t>SZV_B:OnkormanyzatiUtem1</t>
        </r>
      </text>
    </comment>
    <comment ref="Z197" authorId="0" shapeId="0">
      <text>
        <r>
          <rPr>
            <sz val="11"/>
            <rFont val="Calibri"/>
            <family val="2"/>
            <charset val="238"/>
          </rPr>
          <t>SZV_B:EUUtem1</t>
        </r>
      </text>
    </comment>
    <comment ref="AA197" authorId="0" shapeId="0">
      <text>
        <r>
          <rPr>
            <sz val="11"/>
            <rFont val="Calibri"/>
            <family val="2"/>
            <charset val="238"/>
          </rPr>
          <t>SZV_B:EgyebUtem1</t>
        </r>
      </text>
    </comment>
    <comment ref="AB197" authorId="0" shapeId="0">
      <text>
        <r>
          <rPr>
            <sz val="11"/>
            <rFont val="Calibri"/>
            <family val="2"/>
            <charset val="238"/>
          </rPr>
          <t>SZV_B:HitelKotvenyUtem1</t>
        </r>
      </text>
    </comment>
    <comment ref="AC197" authorId="0" shapeId="0">
      <text>
        <r>
          <rPr>
            <sz val="11"/>
            <rFont val="Calibri"/>
            <family val="2"/>
            <charset val="238"/>
          </rPr>
          <t>SZV_B:OsszesenUtem1</t>
        </r>
      </text>
    </comment>
    <comment ref="AF197" authorId="0" shapeId="0">
      <text>
        <r>
          <rPr>
            <sz val="11"/>
            <rFont val="Calibri"/>
            <family val="2"/>
            <charset val="238"/>
          </rPr>
          <t>SZV_B:HDUtem2</t>
        </r>
      </text>
    </comment>
    <comment ref="AG197" authorId="0" shapeId="0">
      <text>
        <r>
          <rPr>
            <sz val="11"/>
            <rFont val="Calibri"/>
            <family val="2"/>
            <charset val="238"/>
          </rPr>
          <t>SZV_B:ECSUtem2</t>
        </r>
      </text>
    </comment>
    <comment ref="AH197" authorId="0" shapeId="0">
      <text>
        <r>
          <rPr>
            <sz val="11"/>
            <rFont val="Calibri"/>
            <family val="2"/>
            <charset val="238"/>
          </rPr>
          <t>SZV_B:KFHUtem2</t>
        </r>
      </text>
    </comment>
    <comment ref="AI197" authorId="0" shapeId="0">
      <text>
        <r>
          <rPr>
            <sz val="11"/>
            <rFont val="Calibri"/>
            <family val="2"/>
            <charset val="238"/>
          </rPr>
          <t>SZV_B:Egyeb_SajatUtem2</t>
        </r>
      </text>
    </comment>
    <comment ref="AJ197" authorId="0" shapeId="0">
      <text>
        <r>
          <rPr>
            <sz val="11"/>
            <rFont val="Calibri"/>
            <family val="2"/>
            <charset val="238"/>
          </rPr>
          <t>SZV_B:DijUtem2</t>
        </r>
      </text>
    </comment>
    <comment ref="AK197" authorId="0" shapeId="0">
      <text>
        <r>
          <rPr>
            <sz val="11"/>
            <rFont val="Calibri"/>
            <family val="2"/>
            <charset val="238"/>
          </rPr>
          <t>SZV_B:EM_Melleklet1_Utem2</t>
        </r>
      </text>
    </comment>
    <comment ref="AL197" authorId="0" shapeId="0">
      <text>
        <r>
          <rPr>
            <sz val="11"/>
            <rFont val="Calibri"/>
            <family val="2"/>
            <charset val="238"/>
          </rPr>
          <t>SZV_B:EgyebAllamiUtem2</t>
        </r>
      </text>
    </comment>
    <comment ref="AM197" authorId="0" shapeId="0">
      <text>
        <r>
          <rPr>
            <sz val="11"/>
            <rFont val="Calibri"/>
            <family val="2"/>
            <charset val="238"/>
          </rPr>
          <t>SZV_B:OnkormanyzatiUtem2</t>
        </r>
      </text>
    </comment>
    <comment ref="AN197" authorId="0" shapeId="0">
      <text>
        <r>
          <rPr>
            <sz val="11"/>
            <rFont val="Calibri"/>
            <family val="2"/>
            <charset val="238"/>
          </rPr>
          <t>SZV_B:EUUtem2</t>
        </r>
      </text>
    </comment>
    <comment ref="AO197" authorId="0" shapeId="0">
      <text>
        <r>
          <rPr>
            <sz val="11"/>
            <rFont val="Calibri"/>
            <family val="2"/>
            <charset val="238"/>
          </rPr>
          <t>SZV_B:EgyebUtem2</t>
        </r>
      </text>
    </comment>
    <comment ref="AP197" authorId="0" shapeId="0">
      <text>
        <r>
          <rPr>
            <sz val="11"/>
            <rFont val="Calibri"/>
            <family val="2"/>
            <charset val="238"/>
          </rPr>
          <t>SZV_B:HitelKotvenyUtem2</t>
        </r>
      </text>
    </comment>
    <comment ref="AQ197" authorId="0" shapeId="0">
      <text>
        <r>
          <rPr>
            <sz val="11"/>
            <rFont val="Calibri"/>
            <family val="2"/>
            <charset val="238"/>
          </rPr>
          <t>SZV_B:OsszesenUtem2</t>
        </r>
      </text>
    </comment>
    <comment ref="AR197" authorId="0" shapeId="0">
      <text>
        <r>
          <rPr>
            <sz val="11"/>
            <rFont val="Calibri"/>
            <family val="2"/>
            <charset val="238"/>
          </rPr>
          <t>SZV_B:ForrashianyUtem2</t>
        </r>
      </text>
    </comment>
    <comment ref="AU197" authorId="0" shapeId="0">
      <text>
        <r>
          <rPr>
            <sz val="11"/>
            <rFont val="Calibri"/>
            <family val="2"/>
            <charset val="238"/>
          </rPr>
          <t>SZV_B:Indokolas</t>
        </r>
      </text>
    </comment>
    <comment ref="AV197" authorId="0" shapeId="0">
      <text>
        <r>
          <rPr>
            <sz val="11"/>
            <rFont val="Calibri"/>
            <family val="2"/>
            <charset val="238"/>
          </rPr>
          <t>SZV_B:Megjegyzes</t>
        </r>
      </text>
    </comment>
    <comment ref="AW197" authorId="0" shapeId="0">
      <text>
        <r>
          <rPr>
            <sz val="11"/>
            <rFont val="Calibri"/>
            <family val="2"/>
            <charset val="238"/>
          </rPr>
          <t>SZV_B:FeladatSorszam</t>
        </r>
      </text>
    </comment>
    <comment ref="AY197" authorId="0" shapeId="0">
      <text>
        <r>
          <rPr>
            <sz val="11"/>
            <rFont val="Calibri"/>
            <family val="2"/>
            <charset val="238"/>
          </rPr>
          <t>SZV_B:ISA</t>
        </r>
      </text>
    </comment>
    <comment ref="B198" authorId="0" shapeId="0">
      <text>
        <r>
          <rPr>
            <sz val="11"/>
            <rFont val="Calibri"/>
            <family val="2"/>
            <charset val="238"/>
          </rPr>
          <t>SZV_B:FontossagiSorrent</t>
        </r>
      </text>
    </comment>
    <comment ref="C198" authorId="0" shapeId="0">
      <text>
        <r>
          <rPr>
            <sz val="11"/>
            <rFont val="Calibri"/>
            <family val="2"/>
            <charset val="238"/>
          </rPr>
          <t>SZV_B:FeladatKategoria</t>
        </r>
      </text>
    </comment>
    <comment ref="D198" authorId="0" shapeId="0">
      <text>
        <r>
          <rPr>
            <sz val="11"/>
            <rFont val="Calibri"/>
            <family val="2"/>
            <charset val="238"/>
          </rPr>
          <t>SZV_B:FeladatMegnevezes</t>
        </r>
      </text>
    </comment>
    <comment ref="E198" authorId="0" shapeId="0">
      <text>
        <r>
          <rPr>
            <sz val="11"/>
            <rFont val="Calibri"/>
            <family val="2"/>
            <charset val="238"/>
          </rPr>
          <t>SZV_B:ElviEngedelySzam</t>
        </r>
      </text>
    </comment>
    <comment ref="F198" authorId="0" shapeId="0">
      <text>
        <r>
          <rPr>
            <sz val="11"/>
            <rFont val="Calibri"/>
            <family val="2"/>
            <charset val="238"/>
          </rPr>
          <t>SZV_B:VKR_Kod</t>
        </r>
      </text>
    </comment>
    <comment ref="G198" authorId="0" shapeId="0">
      <text>
        <r>
          <rPr>
            <sz val="11"/>
            <rFont val="Calibri"/>
            <family val="2"/>
            <charset val="238"/>
          </rPr>
          <t>SZV_B:VKR_Nev</t>
        </r>
      </text>
    </comment>
    <comment ref="H198" authorId="0" shapeId="0">
      <text>
        <r>
          <rPr>
            <sz val="11"/>
            <rFont val="Calibri"/>
            <family val="2"/>
            <charset val="238"/>
          </rPr>
          <t>SZV_B:FeladatAzonosito</t>
        </r>
      </text>
    </comment>
    <comment ref="I198" authorId="0" shapeId="0">
      <text>
        <r>
          <rPr>
            <sz val="11"/>
            <rFont val="Calibri"/>
            <family val="2"/>
            <charset val="238"/>
          </rPr>
          <t>SZV_B:EllatasiTerulet</t>
        </r>
      </text>
    </comment>
    <comment ref="J198" authorId="0" shapeId="0">
      <text>
        <r>
          <rPr>
            <sz val="11"/>
            <rFont val="Calibri"/>
            <family val="2"/>
            <charset val="238"/>
          </rPr>
          <t>SZV_B:EllatasertFelelos</t>
        </r>
      </text>
    </comment>
    <comment ref="K198" authorId="0" shapeId="0">
      <text>
        <r>
          <rPr>
            <sz val="11"/>
            <rFont val="Calibri"/>
            <family val="2"/>
            <charset val="238"/>
          </rPr>
          <t>SZV_B:TervezettNettoKoltseg</t>
        </r>
      </text>
    </comment>
    <comment ref="L198" authorId="0" shapeId="0">
      <text>
        <r>
          <rPr>
            <sz val="11"/>
            <rFont val="Calibri"/>
            <family val="2"/>
            <charset val="238"/>
          </rPr>
          <t>SZV_B:IdotartamKezdes</t>
        </r>
      </text>
    </comment>
    <comment ref="M198" authorId="0" shapeId="0">
      <text>
        <r>
          <rPr>
            <sz val="11"/>
            <rFont val="Calibri"/>
            <family val="2"/>
            <charset val="238"/>
          </rPr>
          <t>SZV_B:IdotartamBefejezes</t>
        </r>
      </text>
    </comment>
    <comment ref="N198" authorId="0" shapeId="0">
      <text>
        <r>
          <rPr>
            <sz val="11"/>
            <rFont val="Calibri"/>
            <family val="2"/>
            <charset val="238"/>
          </rPr>
          <t>SZV_B:NettoKoltsegUtem1</t>
        </r>
      </text>
    </comment>
    <comment ref="O198" authorId="0" shapeId="0">
      <text>
        <r>
          <rPr>
            <sz val="11"/>
            <rFont val="Calibri"/>
            <family val="2"/>
            <charset val="238"/>
          </rPr>
          <t>SZV_B:NettoKoltsegUtem2</t>
        </r>
      </text>
    </comment>
    <comment ref="P198" authorId="0" shapeId="0">
      <text>
        <r>
          <rPr>
            <sz val="11"/>
            <rFont val="Calibri"/>
            <family val="2"/>
            <charset val="238"/>
          </rPr>
          <t>SZV_B:EM_Melleklet2_KTG</t>
        </r>
      </text>
    </comment>
    <comment ref="R198" authorId="0" shapeId="0">
      <text>
        <r>
          <rPr>
            <sz val="11"/>
            <rFont val="Calibri"/>
            <family val="2"/>
            <charset val="238"/>
          </rPr>
          <t>SZV_B:HDUtem1</t>
        </r>
      </text>
    </comment>
    <comment ref="S198" authorId="0" shapeId="0">
      <text>
        <r>
          <rPr>
            <sz val="11"/>
            <rFont val="Calibri"/>
            <family val="2"/>
            <charset val="238"/>
          </rPr>
          <t>SZV_B:ECSUtem1</t>
        </r>
      </text>
    </comment>
    <comment ref="T198" authorId="0" shapeId="0">
      <text>
        <r>
          <rPr>
            <sz val="11"/>
            <rFont val="Calibri"/>
            <family val="2"/>
            <charset val="238"/>
          </rPr>
          <t>SZV_B:KFHUtem1</t>
        </r>
      </text>
    </comment>
    <comment ref="U198" authorId="0" shapeId="0">
      <text>
        <r>
          <rPr>
            <sz val="11"/>
            <rFont val="Calibri"/>
            <family val="2"/>
            <charset val="238"/>
          </rPr>
          <t>SZV_B:Egyeb_SajatUtem1</t>
        </r>
      </text>
    </comment>
    <comment ref="V198" authorId="0" shapeId="0">
      <text>
        <r>
          <rPr>
            <sz val="11"/>
            <rFont val="Calibri"/>
            <family val="2"/>
            <charset val="238"/>
          </rPr>
          <t>SZV_B:DijUtem1</t>
        </r>
      </text>
    </comment>
    <comment ref="W198" authorId="0" shapeId="0">
      <text>
        <r>
          <rPr>
            <sz val="11"/>
            <rFont val="Calibri"/>
            <family val="2"/>
            <charset val="238"/>
          </rPr>
          <t>SZV_B:EM_Melleklet1_Utem1</t>
        </r>
      </text>
    </comment>
    <comment ref="X198" authorId="0" shapeId="0">
      <text>
        <r>
          <rPr>
            <sz val="11"/>
            <rFont val="Calibri"/>
            <family val="2"/>
            <charset val="238"/>
          </rPr>
          <t>SZV_B:EgyebAllamiUtem1</t>
        </r>
      </text>
    </comment>
    <comment ref="Y198" authorId="0" shapeId="0">
      <text>
        <r>
          <rPr>
            <sz val="11"/>
            <rFont val="Calibri"/>
            <family val="2"/>
            <charset val="238"/>
          </rPr>
          <t>SZV_B:OnkormanyzatiUtem1</t>
        </r>
      </text>
    </comment>
    <comment ref="Z198" authorId="0" shapeId="0">
      <text>
        <r>
          <rPr>
            <sz val="11"/>
            <rFont val="Calibri"/>
            <family val="2"/>
            <charset val="238"/>
          </rPr>
          <t>SZV_B:EUUtem1</t>
        </r>
      </text>
    </comment>
    <comment ref="AA198" authorId="0" shapeId="0">
      <text>
        <r>
          <rPr>
            <sz val="11"/>
            <rFont val="Calibri"/>
            <family val="2"/>
            <charset val="238"/>
          </rPr>
          <t>SZV_B:EgyebUtem1</t>
        </r>
      </text>
    </comment>
    <comment ref="AB198" authorId="0" shapeId="0">
      <text>
        <r>
          <rPr>
            <sz val="11"/>
            <rFont val="Calibri"/>
            <family val="2"/>
            <charset val="238"/>
          </rPr>
          <t>SZV_B:HitelKotvenyUtem1</t>
        </r>
      </text>
    </comment>
    <comment ref="AC198" authorId="0" shapeId="0">
      <text>
        <r>
          <rPr>
            <sz val="11"/>
            <rFont val="Calibri"/>
            <family val="2"/>
            <charset val="238"/>
          </rPr>
          <t>SZV_B:OsszesenUtem1</t>
        </r>
      </text>
    </comment>
    <comment ref="AF198" authorId="0" shapeId="0">
      <text>
        <r>
          <rPr>
            <sz val="11"/>
            <rFont val="Calibri"/>
            <family val="2"/>
            <charset val="238"/>
          </rPr>
          <t>SZV_B:HDUtem2</t>
        </r>
      </text>
    </comment>
    <comment ref="AG198" authorId="0" shapeId="0">
      <text>
        <r>
          <rPr>
            <sz val="11"/>
            <rFont val="Calibri"/>
            <family val="2"/>
            <charset val="238"/>
          </rPr>
          <t>SZV_B:ECSUtem2</t>
        </r>
      </text>
    </comment>
    <comment ref="AH198" authorId="0" shapeId="0">
      <text>
        <r>
          <rPr>
            <sz val="11"/>
            <rFont val="Calibri"/>
            <family val="2"/>
            <charset val="238"/>
          </rPr>
          <t>SZV_B:KFHUtem2</t>
        </r>
      </text>
    </comment>
    <comment ref="AI198" authorId="0" shapeId="0">
      <text>
        <r>
          <rPr>
            <sz val="11"/>
            <rFont val="Calibri"/>
            <family val="2"/>
            <charset val="238"/>
          </rPr>
          <t>SZV_B:Egyeb_SajatUtem2</t>
        </r>
      </text>
    </comment>
    <comment ref="AJ198" authorId="0" shapeId="0">
      <text>
        <r>
          <rPr>
            <sz val="11"/>
            <rFont val="Calibri"/>
            <family val="2"/>
            <charset val="238"/>
          </rPr>
          <t>SZV_B:DijUtem2</t>
        </r>
      </text>
    </comment>
    <comment ref="AK198" authorId="0" shapeId="0">
      <text>
        <r>
          <rPr>
            <sz val="11"/>
            <rFont val="Calibri"/>
            <family val="2"/>
            <charset val="238"/>
          </rPr>
          <t>SZV_B:EM_Melleklet1_Utem2</t>
        </r>
      </text>
    </comment>
    <comment ref="AL198" authorId="0" shapeId="0">
      <text>
        <r>
          <rPr>
            <sz val="11"/>
            <rFont val="Calibri"/>
            <family val="2"/>
            <charset val="238"/>
          </rPr>
          <t>SZV_B:EgyebAllamiUtem2</t>
        </r>
      </text>
    </comment>
    <comment ref="AM198" authorId="0" shapeId="0">
      <text>
        <r>
          <rPr>
            <sz val="11"/>
            <rFont val="Calibri"/>
            <family val="2"/>
            <charset val="238"/>
          </rPr>
          <t>SZV_B:OnkormanyzatiUtem2</t>
        </r>
      </text>
    </comment>
    <comment ref="AN198" authorId="0" shapeId="0">
      <text>
        <r>
          <rPr>
            <sz val="11"/>
            <rFont val="Calibri"/>
            <family val="2"/>
            <charset val="238"/>
          </rPr>
          <t>SZV_B:EUUtem2</t>
        </r>
      </text>
    </comment>
    <comment ref="AO198" authorId="0" shapeId="0">
      <text>
        <r>
          <rPr>
            <sz val="11"/>
            <rFont val="Calibri"/>
            <family val="2"/>
            <charset val="238"/>
          </rPr>
          <t>SZV_B:EgyebUtem2</t>
        </r>
      </text>
    </comment>
    <comment ref="AP198" authorId="0" shapeId="0">
      <text>
        <r>
          <rPr>
            <sz val="11"/>
            <rFont val="Calibri"/>
            <family val="2"/>
            <charset val="238"/>
          </rPr>
          <t>SZV_B:HitelKotvenyUtem2</t>
        </r>
      </text>
    </comment>
    <comment ref="AQ198" authorId="0" shapeId="0">
      <text>
        <r>
          <rPr>
            <sz val="11"/>
            <rFont val="Calibri"/>
            <family val="2"/>
            <charset val="238"/>
          </rPr>
          <t>SZV_B:OsszesenUtem2</t>
        </r>
      </text>
    </comment>
    <comment ref="AR198" authorId="0" shapeId="0">
      <text>
        <r>
          <rPr>
            <sz val="11"/>
            <rFont val="Calibri"/>
            <family val="2"/>
            <charset val="238"/>
          </rPr>
          <t>SZV_B:ForrashianyUtem2</t>
        </r>
      </text>
    </comment>
    <comment ref="AU198" authorId="0" shapeId="0">
      <text>
        <r>
          <rPr>
            <sz val="11"/>
            <rFont val="Calibri"/>
            <family val="2"/>
            <charset val="238"/>
          </rPr>
          <t>SZV_B:Indokolas</t>
        </r>
      </text>
    </comment>
    <comment ref="AV198" authorId="0" shapeId="0">
      <text>
        <r>
          <rPr>
            <sz val="11"/>
            <rFont val="Calibri"/>
            <family val="2"/>
            <charset val="238"/>
          </rPr>
          <t>SZV_B:Megjegyzes</t>
        </r>
      </text>
    </comment>
    <comment ref="AW198" authorId="0" shapeId="0">
      <text>
        <r>
          <rPr>
            <sz val="11"/>
            <rFont val="Calibri"/>
            <family val="2"/>
            <charset val="238"/>
          </rPr>
          <t>SZV_B:FeladatSorszam</t>
        </r>
      </text>
    </comment>
    <comment ref="AY198" authorId="0" shapeId="0">
      <text>
        <r>
          <rPr>
            <sz val="11"/>
            <rFont val="Calibri"/>
            <family val="2"/>
            <charset val="238"/>
          </rPr>
          <t>SZV_B:ISA</t>
        </r>
      </text>
    </comment>
    <comment ref="B200" authorId="0" shapeId="0">
      <text>
        <r>
          <rPr>
            <sz val="11"/>
            <rFont val="Calibri"/>
            <family val="2"/>
            <charset val="238"/>
          </rPr>
          <t>SZV_B:FontossagiSorrent</t>
        </r>
      </text>
    </comment>
    <comment ref="C200" authorId="0" shapeId="0">
      <text>
        <r>
          <rPr>
            <sz val="11"/>
            <rFont val="Calibri"/>
            <family val="2"/>
            <charset val="238"/>
          </rPr>
          <t>SZV_B:FeladatKategoria</t>
        </r>
      </text>
    </comment>
    <comment ref="D200" authorId="0" shapeId="0">
      <text>
        <r>
          <rPr>
            <sz val="11"/>
            <rFont val="Calibri"/>
            <family val="2"/>
            <charset val="238"/>
          </rPr>
          <t>SZV_B:FeladatMegnevezes</t>
        </r>
      </text>
    </comment>
    <comment ref="E200" authorId="0" shapeId="0">
      <text>
        <r>
          <rPr>
            <sz val="11"/>
            <rFont val="Calibri"/>
            <family val="2"/>
            <charset val="238"/>
          </rPr>
          <t>SZV_B:ElviEngedelySzam</t>
        </r>
      </text>
    </comment>
    <comment ref="F200" authorId="0" shapeId="0">
      <text>
        <r>
          <rPr>
            <sz val="11"/>
            <rFont val="Calibri"/>
            <family val="2"/>
            <charset val="238"/>
          </rPr>
          <t>SZV_B:VKR_Kod</t>
        </r>
      </text>
    </comment>
    <comment ref="G200" authorId="0" shapeId="0">
      <text>
        <r>
          <rPr>
            <sz val="11"/>
            <rFont val="Calibri"/>
            <family val="2"/>
            <charset val="238"/>
          </rPr>
          <t>SZV_B:VKR_Nev</t>
        </r>
      </text>
    </comment>
    <comment ref="H200" authorId="0" shapeId="0">
      <text>
        <r>
          <rPr>
            <sz val="11"/>
            <rFont val="Calibri"/>
            <family val="2"/>
            <charset val="238"/>
          </rPr>
          <t>SZV_B:FeladatAzonosito</t>
        </r>
      </text>
    </comment>
    <comment ref="I200" authorId="0" shapeId="0">
      <text>
        <r>
          <rPr>
            <sz val="11"/>
            <rFont val="Calibri"/>
            <family val="2"/>
            <charset val="238"/>
          </rPr>
          <t>SZV_B:EllatasiTerulet</t>
        </r>
      </text>
    </comment>
    <comment ref="J200" authorId="0" shapeId="0">
      <text>
        <r>
          <rPr>
            <sz val="11"/>
            <rFont val="Calibri"/>
            <family val="2"/>
            <charset val="238"/>
          </rPr>
          <t>SZV_B:EllatasertFelelos</t>
        </r>
      </text>
    </comment>
    <comment ref="K200" authorId="0" shapeId="0">
      <text>
        <r>
          <rPr>
            <sz val="11"/>
            <rFont val="Calibri"/>
            <family val="2"/>
            <charset val="238"/>
          </rPr>
          <t>SZV_B:TervezettNettoKoltseg</t>
        </r>
      </text>
    </comment>
    <comment ref="L200" authorId="0" shapeId="0">
      <text>
        <r>
          <rPr>
            <sz val="11"/>
            <rFont val="Calibri"/>
            <family val="2"/>
            <charset val="238"/>
          </rPr>
          <t>SZV_B:IdotartamKezdes</t>
        </r>
      </text>
    </comment>
    <comment ref="M200" authorId="0" shapeId="0">
      <text>
        <r>
          <rPr>
            <sz val="11"/>
            <rFont val="Calibri"/>
            <family val="2"/>
            <charset val="238"/>
          </rPr>
          <t>SZV_B:IdotartamBefejezes</t>
        </r>
      </text>
    </comment>
    <comment ref="N200" authorId="0" shapeId="0">
      <text>
        <r>
          <rPr>
            <sz val="11"/>
            <rFont val="Calibri"/>
            <family val="2"/>
            <charset val="238"/>
          </rPr>
          <t>SZV_B:NettoKoltsegUtem1</t>
        </r>
      </text>
    </comment>
    <comment ref="O200" authorId="0" shapeId="0">
      <text>
        <r>
          <rPr>
            <sz val="11"/>
            <rFont val="Calibri"/>
            <family val="2"/>
            <charset val="238"/>
          </rPr>
          <t>SZV_B:NettoKoltsegUtem2</t>
        </r>
      </text>
    </comment>
    <comment ref="P200" authorId="0" shapeId="0">
      <text>
        <r>
          <rPr>
            <sz val="11"/>
            <rFont val="Calibri"/>
            <family val="2"/>
            <charset val="238"/>
          </rPr>
          <t>SZV_B:EM_Melleklet2_KTG</t>
        </r>
      </text>
    </comment>
    <comment ref="R200" authorId="0" shapeId="0">
      <text>
        <r>
          <rPr>
            <sz val="11"/>
            <rFont val="Calibri"/>
            <family val="2"/>
            <charset val="238"/>
          </rPr>
          <t>SZV_B:HDUtem1</t>
        </r>
      </text>
    </comment>
    <comment ref="S200" authorId="0" shapeId="0">
      <text>
        <r>
          <rPr>
            <sz val="11"/>
            <rFont val="Calibri"/>
            <family val="2"/>
            <charset val="238"/>
          </rPr>
          <t>SZV_B:ECSUtem1</t>
        </r>
      </text>
    </comment>
    <comment ref="T200" authorId="0" shapeId="0">
      <text>
        <r>
          <rPr>
            <sz val="11"/>
            <rFont val="Calibri"/>
            <family val="2"/>
            <charset val="238"/>
          </rPr>
          <t>SZV_B:KFHUtem1</t>
        </r>
      </text>
    </comment>
    <comment ref="U200" authorId="0" shapeId="0">
      <text>
        <r>
          <rPr>
            <sz val="11"/>
            <rFont val="Calibri"/>
            <family val="2"/>
            <charset val="238"/>
          </rPr>
          <t>SZV_B:Egyeb_SajatUtem1</t>
        </r>
      </text>
    </comment>
    <comment ref="V200" authorId="0" shapeId="0">
      <text>
        <r>
          <rPr>
            <sz val="11"/>
            <rFont val="Calibri"/>
            <family val="2"/>
            <charset val="238"/>
          </rPr>
          <t>SZV_B:DijUtem1</t>
        </r>
      </text>
    </comment>
    <comment ref="W200" authorId="0" shapeId="0">
      <text>
        <r>
          <rPr>
            <sz val="11"/>
            <rFont val="Calibri"/>
            <family val="2"/>
            <charset val="238"/>
          </rPr>
          <t>SZV_B:EM_Melleklet1_Utem1</t>
        </r>
      </text>
    </comment>
    <comment ref="X200" authorId="0" shapeId="0">
      <text>
        <r>
          <rPr>
            <sz val="11"/>
            <rFont val="Calibri"/>
            <family val="2"/>
            <charset val="238"/>
          </rPr>
          <t>SZV_B:EgyebAllamiUtem1</t>
        </r>
      </text>
    </comment>
    <comment ref="Y200" authorId="0" shapeId="0">
      <text>
        <r>
          <rPr>
            <sz val="11"/>
            <rFont val="Calibri"/>
            <family val="2"/>
            <charset val="238"/>
          </rPr>
          <t>SZV_B:OnkormanyzatiUtem1</t>
        </r>
      </text>
    </comment>
    <comment ref="Z200" authorId="0" shapeId="0">
      <text>
        <r>
          <rPr>
            <sz val="11"/>
            <rFont val="Calibri"/>
            <family val="2"/>
            <charset val="238"/>
          </rPr>
          <t>SZV_B:EUUtem1</t>
        </r>
      </text>
    </comment>
    <comment ref="AA200" authorId="0" shapeId="0">
      <text>
        <r>
          <rPr>
            <sz val="11"/>
            <rFont val="Calibri"/>
            <family val="2"/>
            <charset val="238"/>
          </rPr>
          <t>SZV_B:EgyebUtem1</t>
        </r>
      </text>
    </comment>
    <comment ref="AB200" authorId="0" shapeId="0">
      <text>
        <r>
          <rPr>
            <sz val="11"/>
            <rFont val="Calibri"/>
            <family val="2"/>
            <charset val="238"/>
          </rPr>
          <t>SZV_B:HitelKotvenyUtem1</t>
        </r>
      </text>
    </comment>
    <comment ref="AC200" authorId="0" shapeId="0">
      <text>
        <r>
          <rPr>
            <sz val="11"/>
            <rFont val="Calibri"/>
            <family val="2"/>
            <charset val="238"/>
          </rPr>
          <t>SZV_B:OsszesenUtem1</t>
        </r>
      </text>
    </comment>
    <comment ref="AF200" authorId="0" shapeId="0">
      <text>
        <r>
          <rPr>
            <sz val="11"/>
            <rFont val="Calibri"/>
            <family val="2"/>
            <charset val="238"/>
          </rPr>
          <t>SZV_B:HDUtem2</t>
        </r>
      </text>
    </comment>
    <comment ref="AG200" authorId="0" shapeId="0">
      <text>
        <r>
          <rPr>
            <sz val="11"/>
            <rFont val="Calibri"/>
            <family val="2"/>
            <charset val="238"/>
          </rPr>
          <t>SZV_B:ECSUtem2</t>
        </r>
      </text>
    </comment>
    <comment ref="AH200" authorId="0" shapeId="0">
      <text>
        <r>
          <rPr>
            <sz val="11"/>
            <rFont val="Calibri"/>
            <family val="2"/>
            <charset val="238"/>
          </rPr>
          <t>SZV_B:KFHUtem2</t>
        </r>
      </text>
    </comment>
    <comment ref="AI200" authorId="0" shapeId="0">
      <text>
        <r>
          <rPr>
            <sz val="11"/>
            <rFont val="Calibri"/>
            <family val="2"/>
            <charset val="238"/>
          </rPr>
          <t>SZV_B:Egyeb_SajatUtem2</t>
        </r>
      </text>
    </comment>
    <comment ref="AJ200" authorId="0" shapeId="0">
      <text>
        <r>
          <rPr>
            <sz val="11"/>
            <rFont val="Calibri"/>
            <family val="2"/>
            <charset val="238"/>
          </rPr>
          <t>SZV_B:DijUtem2</t>
        </r>
      </text>
    </comment>
    <comment ref="AK200" authorId="0" shapeId="0">
      <text>
        <r>
          <rPr>
            <sz val="11"/>
            <rFont val="Calibri"/>
            <family val="2"/>
            <charset val="238"/>
          </rPr>
          <t>SZV_B:EM_Melleklet1_Utem2</t>
        </r>
      </text>
    </comment>
    <comment ref="AL200" authorId="0" shapeId="0">
      <text>
        <r>
          <rPr>
            <sz val="11"/>
            <rFont val="Calibri"/>
            <family val="2"/>
            <charset val="238"/>
          </rPr>
          <t>SZV_B:EgyebAllamiUtem2</t>
        </r>
      </text>
    </comment>
    <comment ref="AM200" authorId="0" shapeId="0">
      <text>
        <r>
          <rPr>
            <sz val="11"/>
            <rFont val="Calibri"/>
            <family val="2"/>
            <charset val="238"/>
          </rPr>
          <t>SZV_B:OnkormanyzatiUtem2</t>
        </r>
      </text>
    </comment>
    <comment ref="AN200" authorId="0" shapeId="0">
      <text>
        <r>
          <rPr>
            <sz val="11"/>
            <rFont val="Calibri"/>
            <family val="2"/>
            <charset val="238"/>
          </rPr>
          <t>SZV_B:EUUtem2</t>
        </r>
      </text>
    </comment>
    <comment ref="AO200" authorId="0" shapeId="0">
      <text>
        <r>
          <rPr>
            <sz val="11"/>
            <rFont val="Calibri"/>
            <family val="2"/>
            <charset val="238"/>
          </rPr>
          <t>SZV_B:EgyebUtem2</t>
        </r>
      </text>
    </comment>
    <comment ref="AP200" authorId="0" shapeId="0">
      <text>
        <r>
          <rPr>
            <sz val="11"/>
            <rFont val="Calibri"/>
            <family val="2"/>
            <charset val="238"/>
          </rPr>
          <t>SZV_B:HitelKotvenyUtem2</t>
        </r>
      </text>
    </comment>
    <comment ref="AQ200" authorId="0" shapeId="0">
      <text>
        <r>
          <rPr>
            <sz val="11"/>
            <rFont val="Calibri"/>
            <family val="2"/>
            <charset val="238"/>
          </rPr>
          <t>SZV_B:OsszesenUtem2</t>
        </r>
      </text>
    </comment>
    <comment ref="AR200" authorId="0" shapeId="0">
      <text>
        <r>
          <rPr>
            <sz val="11"/>
            <rFont val="Calibri"/>
            <family val="2"/>
            <charset val="238"/>
          </rPr>
          <t>SZV_B:ForrashianyUtem2</t>
        </r>
      </text>
    </comment>
    <comment ref="AU200" authorId="0" shapeId="0">
      <text>
        <r>
          <rPr>
            <sz val="11"/>
            <rFont val="Calibri"/>
            <family val="2"/>
            <charset val="238"/>
          </rPr>
          <t>SZV_B:Indokolas</t>
        </r>
      </text>
    </comment>
    <comment ref="AV200" authorId="0" shapeId="0">
      <text>
        <r>
          <rPr>
            <sz val="11"/>
            <rFont val="Calibri"/>
            <family val="2"/>
            <charset val="238"/>
          </rPr>
          <t>SZV_B:Megjegyzes</t>
        </r>
      </text>
    </comment>
    <comment ref="AW200" authorId="0" shapeId="0">
      <text>
        <r>
          <rPr>
            <sz val="11"/>
            <rFont val="Calibri"/>
            <family val="2"/>
            <charset val="238"/>
          </rPr>
          <t>SZV_B:FeladatSorszam</t>
        </r>
      </text>
    </comment>
    <comment ref="AY200" authorId="0" shapeId="0">
      <text>
        <r>
          <rPr>
            <sz val="11"/>
            <rFont val="Calibri"/>
            <family val="2"/>
            <charset val="238"/>
          </rPr>
          <t>SZV_B:ISA</t>
        </r>
      </text>
    </comment>
    <comment ref="B201" authorId="0" shapeId="0">
      <text>
        <r>
          <rPr>
            <sz val="11"/>
            <rFont val="Calibri"/>
            <family val="2"/>
            <charset val="238"/>
          </rPr>
          <t>SZV_B:FontossagiSorrent</t>
        </r>
      </text>
    </comment>
    <comment ref="C201" authorId="0" shapeId="0">
      <text>
        <r>
          <rPr>
            <sz val="11"/>
            <rFont val="Calibri"/>
            <family val="2"/>
            <charset val="238"/>
          </rPr>
          <t>SZV_B:FeladatKategoria</t>
        </r>
      </text>
    </comment>
    <comment ref="D201" authorId="0" shapeId="0">
      <text>
        <r>
          <rPr>
            <sz val="11"/>
            <rFont val="Calibri"/>
            <family val="2"/>
            <charset val="238"/>
          </rPr>
          <t>SZV_B:FeladatMegnevezes</t>
        </r>
      </text>
    </comment>
    <comment ref="E201" authorId="0" shapeId="0">
      <text>
        <r>
          <rPr>
            <sz val="11"/>
            <rFont val="Calibri"/>
            <family val="2"/>
            <charset val="238"/>
          </rPr>
          <t>SZV_B:ElviEngedelySzam</t>
        </r>
      </text>
    </comment>
    <comment ref="F201" authorId="0" shapeId="0">
      <text>
        <r>
          <rPr>
            <sz val="11"/>
            <rFont val="Calibri"/>
            <family val="2"/>
            <charset val="238"/>
          </rPr>
          <t>SZV_B:VKR_Kod</t>
        </r>
      </text>
    </comment>
    <comment ref="G201" authorId="0" shapeId="0">
      <text>
        <r>
          <rPr>
            <sz val="11"/>
            <rFont val="Calibri"/>
            <family val="2"/>
            <charset val="238"/>
          </rPr>
          <t>SZV_B:VKR_Nev</t>
        </r>
      </text>
    </comment>
    <comment ref="H201" authorId="0" shapeId="0">
      <text>
        <r>
          <rPr>
            <sz val="11"/>
            <rFont val="Calibri"/>
            <family val="2"/>
            <charset val="238"/>
          </rPr>
          <t>SZV_B:FeladatAzonosito</t>
        </r>
      </text>
    </comment>
    <comment ref="I201" authorId="0" shapeId="0">
      <text>
        <r>
          <rPr>
            <sz val="11"/>
            <rFont val="Calibri"/>
            <family val="2"/>
            <charset val="238"/>
          </rPr>
          <t>SZV_B:EllatasiTerulet</t>
        </r>
      </text>
    </comment>
    <comment ref="J201" authorId="0" shapeId="0">
      <text>
        <r>
          <rPr>
            <sz val="11"/>
            <rFont val="Calibri"/>
            <family val="2"/>
            <charset val="238"/>
          </rPr>
          <t>SZV_B:EllatasertFelelos</t>
        </r>
      </text>
    </comment>
    <comment ref="K201" authorId="0" shapeId="0">
      <text>
        <r>
          <rPr>
            <sz val="11"/>
            <rFont val="Calibri"/>
            <family val="2"/>
            <charset val="238"/>
          </rPr>
          <t>SZV_B:TervezettNettoKoltseg</t>
        </r>
      </text>
    </comment>
    <comment ref="L201" authorId="0" shapeId="0">
      <text>
        <r>
          <rPr>
            <sz val="11"/>
            <rFont val="Calibri"/>
            <family val="2"/>
            <charset val="238"/>
          </rPr>
          <t>SZV_B:IdotartamKezdes</t>
        </r>
      </text>
    </comment>
    <comment ref="M201" authorId="0" shapeId="0">
      <text>
        <r>
          <rPr>
            <sz val="11"/>
            <rFont val="Calibri"/>
            <family val="2"/>
            <charset val="238"/>
          </rPr>
          <t>SZV_B:IdotartamBefejezes</t>
        </r>
      </text>
    </comment>
    <comment ref="N201" authorId="0" shapeId="0">
      <text>
        <r>
          <rPr>
            <sz val="11"/>
            <rFont val="Calibri"/>
            <family val="2"/>
            <charset val="238"/>
          </rPr>
          <t>SZV_B:NettoKoltsegUtem1</t>
        </r>
      </text>
    </comment>
    <comment ref="O201" authorId="0" shapeId="0">
      <text>
        <r>
          <rPr>
            <sz val="11"/>
            <rFont val="Calibri"/>
            <family val="2"/>
            <charset val="238"/>
          </rPr>
          <t>SZV_B:NettoKoltsegUtem2</t>
        </r>
      </text>
    </comment>
    <comment ref="P201" authorId="0" shapeId="0">
      <text>
        <r>
          <rPr>
            <sz val="11"/>
            <rFont val="Calibri"/>
            <family val="2"/>
            <charset val="238"/>
          </rPr>
          <t>SZV_B:EM_Melleklet2_KTG</t>
        </r>
      </text>
    </comment>
    <comment ref="R201" authorId="0" shapeId="0">
      <text>
        <r>
          <rPr>
            <sz val="11"/>
            <rFont val="Calibri"/>
            <family val="2"/>
            <charset val="238"/>
          </rPr>
          <t>SZV_B:HDUtem1</t>
        </r>
      </text>
    </comment>
    <comment ref="S201" authorId="0" shapeId="0">
      <text>
        <r>
          <rPr>
            <sz val="11"/>
            <rFont val="Calibri"/>
            <family val="2"/>
            <charset val="238"/>
          </rPr>
          <t>SZV_B:ECSUtem1</t>
        </r>
      </text>
    </comment>
    <comment ref="T201" authorId="0" shapeId="0">
      <text>
        <r>
          <rPr>
            <sz val="11"/>
            <rFont val="Calibri"/>
            <family val="2"/>
            <charset val="238"/>
          </rPr>
          <t>SZV_B:KFHUtem1</t>
        </r>
      </text>
    </comment>
    <comment ref="U201" authorId="0" shapeId="0">
      <text>
        <r>
          <rPr>
            <sz val="11"/>
            <rFont val="Calibri"/>
            <family val="2"/>
            <charset val="238"/>
          </rPr>
          <t>SZV_B:Egyeb_SajatUtem1</t>
        </r>
      </text>
    </comment>
    <comment ref="V201" authorId="0" shapeId="0">
      <text>
        <r>
          <rPr>
            <sz val="11"/>
            <rFont val="Calibri"/>
            <family val="2"/>
            <charset val="238"/>
          </rPr>
          <t>SZV_B:DijUtem1</t>
        </r>
      </text>
    </comment>
    <comment ref="W201" authorId="0" shapeId="0">
      <text>
        <r>
          <rPr>
            <sz val="11"/>
            <rFont val="Calibri"/>
            <family val="2"/>
            <charset val="238"/>
          </rPr>
          <t>SZV_B:EM_Melleklet1_Utem1</t>
        </r>
      </text>
    </comment>
    <comment ref="X201" authorId="0" shapeId="0">
      <text>
        <r>
          <rPr>
            <sz val="11"/>
            <rFont val="Calibri"/>
            <family val="2"/>
            <charset val="238"/>
          </rPr>
          <t>SZV_B:EgyebAllamiUtem1</t>
        </r>
      </text>
    </comment>
    <comment ref="Y201" authorId="0" shapeId="0">
      <text>
        <r>
          <rPr>
            <sz val="11"/>
            <rFont val="Calibri"/>
            <family val="2"/>
            <charset val="238"/>
          </rPr>
          <t>SZV_B:OnkormanyzatiUtem1</t>
        </r>
      </text>
    </comment>
    <comment ref="Z201" authorId="0" shapeId="0">
      <text>
        <r>
          <rPr>
            <sz val="11"/>
            <rFont val="Calibri"/>
            <family val="2"/>
            <charset val="238"/>
          </rPr>
          <t>SZV_B:EUUtem1</t>
        </r>
      </text>
    </comment>
    <comment ref="AA201" authorId="0" shapeId="0">
      <text>
        <r>
          <rPr>
            <sz val="11"/>
            <rFont val="Calibri"/>
            <family val="2"/>
            <charset val="238"/>
          </rPr>
          <t>SZV_B:EgyebUtem1</t>
        </r>
      </text>
    </comment>
    <comment ref="AB201" authorId="0" shapeId="0">
      <text>
        <r>
          <rPr>
            <sz val="11"/>
            <rFont val="Calibri"/>
            <family val="2"/>
            <charset val="238"/>
          </rPr>
          <t>SZV_B:HitelKotvenyUtem1</t>
        </r>
      </text>
    </comment>
    <comment ref="AC201" authorId="0" shapeId="0">
      <text>
        <r>
          <rPr>
            <sz val="11"/>
            <rFont val="Calibri"/>
            <family val="2"/>
            <charset val="238"/>
          </rPr>
          <t>SZV_B:OsszesenUtem1</t>
        </r>
      </text>
    </comment>
    <comment ref="AF201" authorId="0" shapeId="0">
      <text>
        <r>
          <rPr>
            <sz val="11"/>
            <rFont val="Calibri"/>
            <family val="2"/>
            <charset val="238"/>
          </rPr>
          <t>SZV_B:HDUtem2</t>
        </r>
      </text>
    </comment>
    <comment ref="AG201" authorId="0" shapeId="0">
      <text>
        <r>
          <rPr>
            <sz val="11"/>
            <rFont val="Calibri"/>
            <family val="2"/>
            <charset val="238"/>
          </rPr>
          <t>SZV_B:ECSUtem2</t>
        </r>
      </text>
    </comment>
    <comment ref="AH201" authorId="0" shapeId="0">
      <text>
        <r>
          <rPr>
            <sz val="11"/>
            <rFont val="Calibri"/>
            <family val="2"/>
            <charset val="238"/>
          </rPr>
          <t>SZV_B:KFHUtem2</t>
        </r>
      </text>
    </comment>
    <comment ref="AI201" authorId="0" shapeId="0">
      <text>
        <r>
          <rPr>
            <sz val="11"/>
            <rFont val="Calibri"/>
            <family val="2"/>
            <charset val="238"/>
          </rPr>
          <t>SZV_B:Egyeb_SajatUtem2</t>
        </r>
      </text>
    </comment>
    <comment ref="AJ201" authorId="0" shapeId="0">
      <text>
        <r>
          <rPr>
            <sz val="11"/>
            <rFont val="Calibri"/>
            <family val="2"/>
            <charset val="238"/>
          </rPr>
          <t>SZV_B:DijUtem2</t>
        </r>
      </text>
    </comment>
    <comment ref="AK201" authorId="0" shapeId="0">
      <text>
        <r>
          <rPr>
            <sz val="11"/>
            <rFont val="Calibri"/>
            <family val="2"/>
            <charset val="238"/>
          </rPr>
          <t>SZV_B:EM_Melleklet1_Utem2</t>
        </r>
      </text>
    </comment>
    <comment ref="AL201" authorId="0" shapeId="0">
      <text>
        <r>
          <rPr>
            <sz val="11"/>
            <rFont val="Calibri"/>
            <family val="2"/>
            <charset val="238"/>
          </rPr>
          <t>SZV_B:EgyebAllamiUtem2</t>
        </r>
      </text>
    </comment>
    <comment ref="AM201" authorId="0" shapeId="0">
      <text>
        <r>
          <rPr>
            <sz val="11"/>
            <rFont val="Calibri"/>
            <family val="2"/>
            <charset val="238"/>
          </rPr>
          <t>SZV_B:OnkormanyzatiUtem2</t>
        </r>
      </text>
    </comment>
    <comment ref="AN201" authorId="0" shapeId="0">
      <text>
        <r>
          <rPr>
            <sz val="11"/>
            <rFont val="Calibri"/>
            <family val="2"/>
            <charset val="238"/>
          </rPr>
          <t>SZV_B:EUUtem2</t>
        </r>
      </text>
    </comment>
    <comment ref="AO201" authorId="0" shapeId="0">
      <text>
        <r>
          <rPr>
            <sz val="11"/>
            <rFont val="Calibri"/>
            <family val="2"/>
            <charset val="238"/>
          </rPr>
          <t>SZV_B:EgyebUtem2</t>
        </r>
      </text>
    </comment>
    <comment ref="AP201" authorId="0" shapeId="0">
      <text>
        <r>
          <rPr>
            <sz val="11"/>
            <rFont val="Calibri"/>
            <family val="2"/>
            <charset val="238"/>
          </rPr>
          <t>SZV_B:HitelKotvenyUtem2</t>
        </r>
      </text>
    </comment>
    <comment ref="AQ201" authorId="0" shapeId="0">
      <text>
        <r>
          <rPr>
            <sz val="11"/>
            <rFont val="Calibri"/>
            <family val="2"/>
            <charset val="238"/>
          </rPr>
          <t>SZV_B:OsszesenUtem2</t>
        </r>
      </text>
    </comment>
    <comment ref="AR201" authorId="0" shapeId="0">
      <text>
        <r>
          <rPr>
            <sz val="11"/>
            <rFont val="Calibri"/>
            <family val="2"/>
            <charset val="238"/>
          </rPr>
          <t>SZV_B:ForrashianyUtem2</t>
        </r>
      </text>
    </comment>
    <comment ref="AU201" authorId="0" shapeId="0">
      <text>
        <r>
          <rPr>
            <sz val="11"/>
            <rFont val="Calibri"/>
            <family val="2"/>
            <charset val="238"/>
          </rPr>
          <t>SZV_B:Indokolas</t>
        </r>
      </text>
    </comment>
    <comment ref="AV201" authorId="0" shapeId="0">
      <text>
        <r>
          <rPr>
            <sz val="11"/>
            <rFont val="Calibri"/>
            <family val="2"/>
            <charset val="238"/>
          </rPr>
          <t>SZV_B:Megjegyzes</t>
        </r>
      </text>
    </comment>
    <comment ref="AW201" authorId="0" shapeId="0">
      <text>
        <r>
          <rPr>
            <sz val="11"/>
            <rFont val="Calibri"/>
            <family val="2"/>
            <charset val="238"/>
          </rPr>
          <t>SZV_B:FeladatSorszam</t>
        </r>
      </text>
    </comment>
    <comment ref="AY201" authorId="0" shapeId="0">
      <text>
        <r>
          <rPr>
            <sz val="11"/>
            <rFont val="Calibri"/>
            <family val="2"/>
            <charset val="238"/>
          </rPr>
          <t>SZV_B:ISA</t>
        </r>
      </text>
    </comment>
    <comment ref="B203" authorId="0" shapeId="0">
      <text>
        <r>
          <rPr>
            <sz val="11"/>
            <rFont val="Calibri"/>
            <family val="2"/>
            <charset val="238"/>
          </rPr>
          <t>SZV_B:FontossagiSorrent</t>
        </r>
      </text>
    </comment>
    <comment ref="C203" authorId="0" shapeId="0">
      <text>
        <r>
          <rPr>
            <sz val="11"/>
            <rFont val="Calibri"/>
            <family val="2"/>
            <charset val="238"/>
          </rPr>
          <t>SZV_B:FeladatKategoria</t>
        </r>
      </text>
    </comment>
    <comment ref="D203" authorId="0" shapeId="0">
      <text>
        <r>
          <rPr>
            <sz val="11"/>
            <rFont val="Calibri"/>
            <family val="2"/>
            <charset val="238"/>
          </rPr>
          <t>SZV_B:FeladatMegnevezes</t>
        </r>
      </text>
    </comment>
    <comment ref="E203" authorId="0" shapeId="0">
      <text>
        <r>
          <rPr>
            <sz val="11"/>
            <rFont val="Calibri"/>
            <family val="2"/>
            <charset val="238"/>
          </rPr>
          <t>SZV_B:ElviEngedelySzam</t>
        </r>
      </text>
    </comment>
    <comment ref="F203" authorId="0" shapeId="0">
      <text>
        <r>
          <rPr>
            <sz val="11"/>
            <rFont val="Calibri"/>
            <family val="2"/>
            <charset val="238"/>
          </rPr>
          <t>SZV_B:VKR_Kod</t>
        </r>
      </text>
    </comment>
    <comment ref="G203" authorId="0" shapeId="0">
      <text>
        <r>
          <rPr>
            <sz val="11"/>
            <rFont val="Calibri"/>
            <family val="2"/>
            <charset val="238"/>
          </rPr>
          <t>SZV_B:VKR_Nev</t>
        </r>
      </text>
    </comment>
    <comment ref="H203" authorId="0" shapeId="0">
      <text>
        <r>
          <rPr>
            <sz val="11"/>
            <rFont val="Calibri"/>
            <family val="2"/>
            <charset val="238"/>
          </rPr>
          <t>SZV_B:FeladatAzonosito</t>
        </r>
      </text>
    </comment>
    <comment ref="I203" authorId="0" shapeId="0">
      <text>
        <r>
          <rPr>
            <sz val="11"/>
            <rFont val="Calibri"/>
            <family val="2"/>
            <charset val="238"/>
          </rPr>
          <t>SZV_B:EllatasiTerulet</t>
        </r>
      </text>
    </comment>
    <comment ref="J203" authorId="0" shapeId="0">
      <text>
        <r>
          <rPr>
            <sz val="11"/>
            <rFont val="Calibri"/>
            <family val="2"/>
            <charset val="238"/>
          </rPr>
          <t>SZV_B:EllatasertFelelos</t>
        </r>
      </text>
    </comment>
    <comment ref="K203" authorId="0" shapeId="0">
      <text>
        <r>
          <rPr>
            <sz val="11"/>
            <rFont val="Calibri"/>
            <family val="2"/>
            <charset val="238"/>
          </rPr>
          <t>SZV_B:TervezettNettoKoltseg</t>
        </r>
      </text>
    </comment>
    <comment ref="L203" authorId="0" shapeId="0">
      <text>
        <r>
          <rPr>
            <sz val="11"/>
            <rFont val="Calibri"/>
            <family val="2"/>
            <charset val="238"/>
          </rPr>
          <t>SZV_B:IdotartamKezdes</t>
        </r>
      </text>
    </comment>
    <comment ref="M203" authorId="0" shapeId="0">
      <text>
        <r>
          <rPr>
            <sz val="11"/>
            <rFont val="Calibri"/>
            <family val="2"/>
            <charset val="238"/>
          </rPr>
          <t>SZV_B:IdotartamBefejezes</t>
        </r>
      </text>
    </comment>
    <comment ref="N203" authorId="0" shapeId="0">
      <text>
        <r>
          <rPr>
            <sz val="11"/>
            <rFont val="Calibri"/>
            <family val="2"/>
            <charset val="238"/>
          </rPr>
          <t>SZV_B:NettoKoltsegUtem1</t>
        </r>
      </text>
    </comment>
    <comment ref="O203" authorId="0" shapeId="0">
      <text>
        <r>
          <rPr>
            <sz val="11"/>
            <rFont val="Calibri"/>
            <family val="2"/>
            <charset val="238"/>
          </rPr>
          <t>SZV_B:NettoKoltsegUtem2</t>
        </r>
      </text>
    </comment>
    <comment ref="P203" authorId="0" shapeId="0">
      <text>
        <r>
          <rPr>
            <sz val="11"/>
            <rFont val="Calibri"/>
            <family val="2"/>
            <charset val="238"/>
          </rPr>
          <t>SZV_B:EM_Melleklet2_KTG</t>
        </r>
      </text>
    </comment>
    <comment ref="R203" authorId="0" shapeId="0">
      <text>
        <r>
          <rPr>
            <sz val="11"/>
            <rFont val="Calibri"/>
            <family val="2"/>
            <charset val="238"/>
          </rPr>
          <t>SZV_B:HDUtem1</t>
        </r>
      </text>
    </comment>
    <comment ref="S203" authorId="0" shapeId="0">
      <text>
        <r>
          <rPr>
            <sz val="11"/>
            <rFont val="Calibri"/>
            <family val="2"/>
            <charset val="238"/>
          </rPr>
          <t>SZV_B:ECSUtem1</t>
        </r>
      </text>
    </comment>
    <comment ref="T203" authorId="0" shapeId="0">
      <text>
        <r>
          <rPr>
            <sz val="11"/>
            <rFont val="Calibri"/>
            <family val="2"/>
            <charset val="238"/>
          </rPr>
          <t>SZV_B:KFHUtem1</t>
        </r>
      </text>
    </comment>
    <comment ref="U203" authorId="0" shapeId="0">
      <text>
        <r>
          <rPr>
            <sz val="11"/>
            <rFont val="Calibri"/>
            <family val="2"/>
            <charset val="238"/>
          </rPr>
          <t>SZV_B:Egyeb_SajatUtem1</t>
        </r>
      </text>
    </comment>
    <comment ref="V203" authorId="0" shapeId="0">
      <text>
        <r>
          <rPr>
            <sz val="11"/>
            <rFont val="Calibri"/>
            <family val="2"/>
            <charset val="238"/>
          </rPr>
          <t>SZV_B:DijUtem1</t>
        </r>
      </text>
    </comment>
    <comment ref="W203" authorId="0" shapeId="0">
      <text>
        <r>
          <rPr>
            <sz val="11"/>
            <rFont val="Calibri"/>
            <family val="2"/>
            <charset val="238"/>
          </rPr>
          <t>SZV_B:EM_Melleklet1_Utem1</t>
        </r>
      </text>
    </comment>
    <comment ref="X203" authorId="0" shapeId="0">
      <text>
        <r>
          <rPr>
            <sz val="11"/>
            <rFont val="Calibri"/>
            <family val="2"/>
            <charset val="238"/>
          </rPr>
          <t>SZV_B:EgyebAllamiUtem1</t>
        </r>
      </text>
    </comment>
    <comment ref="Y203" authorId="0" shapeId="0">
      <text>
        <r>
          <rPr>
            <sz val="11"/>
            <rFont val="Calibri"/>
            <family val="2"/>
            <charset val="238"/>
          </rPr>
          <t>SZV_B:OnkormanyzatiUtem1</t>
        </r>
      </text>
    </comment>
    <comment ref="Z203" authorId="0" shapeId="0">
      <text>
        <r>
          <rPr>
            <sz val="11"/>
            <rFont val="Calibri"/>
            <family val="2"/>
            <charset val="238"/>
          </rPr>
          <t>SZV_B:EUUtem1</t>
        </r>
      </text>
    </comment>
    <comment ref="AA203" authorId="0" shapeId="0">
      <text>
        <r>
          <rPr>
            <sz val="11"/>
            <rFont val="Calibri"/>
            <family val="2"/>
            <charset val="238"/>
          </rPr>
          <t>SZV_B:EgyebUtem1</t>
        </r>
      </text>
    </comment>
    <comment ref="AB203" authorId="0" shapeId="0">
      <text>
        <r>
          <rPr>
            <sz val="11"/>
            <rFont val="Calibri"/>
            <family val="2"/>
            <charset val="238"/>
          </rPr>
          <t>SZV_B:HitelKotvenyUtem1</t>
        </r>
      </text>
    </comment>
    <comment ref="AC203" authorId="0" shapeId="0">
      <text>
        <r>
          <rPr>
            <sz val="11"/>
            <rFont val="Calibri"/>
            <family val="2"/>
            <charset val="238"/>
          </rPr>
          <t>SZV_B:OsszesenUtem1</t>
        </r>
      </text>
    </comment>
    <comment ref="AF203" authorId="0" shapeId="0">
      <text>
        <r>
          <rPr>
            <sz val="11"/>
            <rFont val="Calibri"/>
            <family val="2"/>
            <charset val="238"/>
          </rPr>
          <t>SZV_B:HDUtem2</t>
        </r>
      </text>
    </comment>
    <comment ref="AG203" authorId="0" shapeId="0">
      <text>
        <r>
          <rPr>
            <sz val="11"/>
            <rFont val="Calibri"/>
            <family val="2"/>
            <charset val="238"/>
          </rPr>
          <t>SZV_B:ECSUtem2</t>
        </r>
      </text>
    </comment>
    <comment ref="AH203" authorId="0" shapeId="0">
      <text>
        <r>
          <rPr>
            <sz val="11"/>
            <rFont val="Calibri"/>
            <family val="2"/>
            <charset val="238"/>
          </rPr>
          <t>SZV_B:KFHUtem2</t>
        </r>
      </text>
    </comment>
    <comment ref="AI203" authorId="0" shapeId="0">
      <text>
        <r>
          <rPr>
            <sz val="11"/>
            <rFont val="Calibri"/>
            <family val="2"/>
            <charset val="238"/>
          </rPr>
          <t>SZV_B:Egyeb_SajatUtem2</t>
        </r>
      </text>
    </comment>
    <comment ref="AJ203" authorId="0" shapeId="0">
      <text>
        <r>
          <rPr>
            <sz val="11"/>
            <rFont val="Calibri"/>
            <family val="2"/>
            <charset val="238"/>
          </rPr>
          <t>SZV_B:DijUtem2</t>
        </r>
      </text>
    </comment>
    <comment ref="AK203" authorId="0" shapeId="0">
      <text>
        <r>
          <rPr>
            <sz val="11"/>
            <rFont val="Calibri"/>
            <family val="2"/>
            <charset val="238"/>
          </rPr>
          <t>SZV_B:EM_Melleklet1_Utem2</t>
        </r>
      </text>
    </comment>
    <comment ref="AL203" authorId="0" shapeId="0">
      <text>
        <r>
          <rPr>
            <sz val="11"/>
            <rFont val="Calibri"/>
            <family val="2"/>
            <charset val="238"/>
          </rPr>
          <t>SZV_B:EgyebAllamiUtem2</t>
        </r>
      </text>
    </comment>
    <comment ref="AM203" authorId="0" shapeId="0">
      <text>
        <r>
          <rPr>
            <sz val="11"/>
            <rFont val="Calibri"/>
            <family val="2"/>
            <charset val="238"/>
          </rPr>
          <t>SZV_B:OnkormanyzatiUtem2</t>
        </r>
      </text>
    </comment>
    <comment ref="AN203" authorId="0" shapeId="0">
      <text>
        <r>
          <rPr>
            <sz val="11"/>
            <rFont val="Calibri"/>
            <family val="2"/>
            <charset val="238"/>
          </rPr>
          <t>SZV_B:EUUtem2</t>
        </r>
      </text>
    </comment>
    <comment ref="AO203" authorId="0" shapeId="0">
      <text>
        <r>
          <rPr>
            <sz val="11"/>
            <rFont val="Calibri"/>
            <family val="2"/>
            <charset val="238"/>
          </rPr>
          <t>SZV_B:EgyebUtem2</t>
        </r>
      </text>
    </comment>
    <comment ref="AP203" authorId="0" shapeId="0">
      <text>
        <r>
          <rPr>
            <sz val="11"/>
            <rFont val="Calibri"/>
            <family val="2"/>
            <charset val="238"/>
          </rPr>
          <t>SZV_B:HitelKotvenyUtem2</t>
        </r>
      </text>
    </comment>
    <comment ref="AQ203" authorId="0" shapeId="0">
      <text>
        <r>
          <rPr>
            <sz val="11"/>
            <rFont val="Calibri"/>
            <family val="2"/>
            <charset val="238"/>
          </rPr>
          <t>SZV_B:OsszesenUtem2</t>
        </r>
      </text>
    </comment>
    <comment ref="AR203" authorId="0" shapeId="0">
      <text>
        <r>
          <rPr>
            <sz val="11"/>
            <rFont val="Calibri"/>
            <family val="2"/>
            <charset val="238"/>
          </rPr>
          <t>SZV_B:ForrashianyUtem2</t>
        </r>
      </text>
    </comment>
    <comment ref="AU203" authorId="0" shapeId="0">
      <text>
        <r>
          <rPr>
            <sz val="11"/>
            <rFont val="Calibri"/>
            <family val="2"/>
            <charset val="238"/>
          </rPr>
          <t>SZV_B:Indokolas</t>
        </r>
      </text>
    </comment>
    <comment ref="AV203" authorId="0" shapeId="0">
      <text>
        <r>
          <rPr>
            <sz val="11"/>
            <rFont val="Calibri"/>
            <family val="2"/>
            <charset val="238"/>
          </rPr>
          <t>SZV_B:Megjegyzes</t>
        </r>
      </text>
    </comment>
    <comment ref="AW203" authorId="0" shapeId="0">
      <text>
        <r>
          <rPr>
            <sz val="11"/>
            <rFont val="Calibri"/>
            <family val="2"/>
            <charset val="238"/>
          </rPr>
          <t>SZV_B:FeladatSorszam</t>
        </r>
      </text>
    </comment>
    <comment ref="AY203" authorId="0" shapeId="0">
      <text>
        <r>
          <rPr>
            <sz val="11"/>
            <rFont val="Calibri"/>
            <family val="2"/>
            <charset val="238"/>
          </rPr>
          <t>SZV_B:ISA</t>
        </r>
      </text>
    </comment>
    <comment ref="B204" authorId="0" shapeId="0">
      <text>
        <r>
          <rPr>
            <sz val="11"/>
            <rFont val="Calibri"/>
            <family val="2"/>
            <charset val="238"/>
          </rPr>
          <t>SZV_B:FontossagiSorrent</t>
        </r>
      </text>
    </comment>
    <comment ref="C204" authorId="0" shapeId="0">
      <text>
        <r>
          <rPr>
            <sz val="11"/>
            <rFont val="Calibri"/>
            <family val="2"/>
            <charset val="238"/>
          </rPr>
          <t>SZV_B:FeladatKategoria</t>
        </r>
      </text>
    </comment>
    <comment ref="D204" authorId="0" shapeId="0">
      <text>
        <r>
          <rPr>
            <sz val="11"/>
            <rFont val="Calibri"/>
            <family val="2"/>
            <charset val="238"/>
          </rPr>
          <t>SZV_B:FeladatMegnevezes</t>
        </r>
      </text>
    </comment>
    <comment ref="E204" authorId="0" shapeId="0">
      <text>
        <r>
          <rPr>
            <sz val="11"/>
            <rFont val="Calibri"/>
            <family val="2"/>
            <charset val="238"/>
          </rPr>
          <t>SZV_B:ElviEngedelySzam</t>
        </r>
      </text>
    </comment>
    <comment ref="F204" authorId="0" shapeId="0">
      <text>
        <r>
          <rPr>
            <sz val="11"/>
            <rFont val="Calibri"/>
            <family val="2"/>
            <charset val="238"/>
          </rPr>
          <t>SZV_B:VKR_Kod</t>
        </r>
      </text>
    </comment>
    <comment ref="G204" authorId="0" shapeId="0">
      <text>
        <r>
          <rPr>
            <sz val="11"/>
            <rFont val="Calibri"/>
            <family val="2"/>
            <charset val="238"/>
          </rPr>
          <t>SZV_B:VKR_Nev</t>
        </r>
      </text>
    </comment>
    <comment ref="H204" authorId="0" shapeId="0">
      <text>
        <r>
          <rPr>
            <sz val="11"/>
            <rFont val="Calibri"/>
            <family val="2"/>
            <charset val="238"/>
          </rPr>
          <t>SZV_B:FeladatAzonosito</t>
        </r>
      </text>
    </comment>
    <comment ref="I204" authorId="0" shapeId="0">
      <text>
        <r>
          <rPr>
            <sz val="11"/>
            <rFont val="Calibri"/>
            <family val="2"/>
            <charset val="238"/>
          </rPr>
          <t>SZV_B:EllatasiTerulet</t>
        </r>
      </text>
    </comment>
    <comment ref="J204" authorId="0" shapeId="0">
      <text>
        <r>
          <rPr>
            <sz val="11"/>
            <rFont val="Calibri"/>
            <family val="2"/>
            <charset val="238"/>
          </rPr>
          <t>SZV_B:EllatasertFelelos</t>
        </r>
      </text>
    </comment>
    <comment ref="K204" authorId="0" shapeId="0">
      <text>
        <r>
          <rPr>
            <sz val="11"/>
            <rFont val="Calibri"/>
            <family val="2"/>
            <charset val="238"/>
          </rPr>
          <t>SZV_B:TervezettNettoKoltseg</t>
        </r>
      </text>
    </comment>
    <comment ref="L204" authorId="0" shapeId="0">
      <text>
        <r>
          <rPr>
            <sz val="11"/>
            <rFont val="Calibri"/>
            <family val="2"/>
            <charset val="238"/>
          </rPr>
          <t>SZV_B:IdotartamKezdes</t>
        </r>
      </text>
    </comment>
    <comment ref="M204" authorId="0" shapeId="0">
      <text>
        <r>
          <rPr>
            <sz val="11"/>
            <rFont val="Calibri"/>
            <family val="2"/>
            <charset val="238"/>
          </rPr>
          <t>SZV_B:IdotartamBefejezes</t>
        </r>
      </text>
    </comment>
    <comment ref="N204" authorId="0" shapeId="0">
      <text>
        <r>
          <rPr>
            <sz val="11"/>
            <rFont val="Calibri"/>
            <family val="2"/>
            <charset val="238"/>
          </rPr>
          <t>SZV_B:NettoKoltsegUtem1</t>
        </r>
      </text>
    </comment>
    <comment ref="O204" authorId="0" shapeId="0">
      <text>
        <r>
          <rPr>
            <sz val="11"/>
            <rFont val="Calibri"/>
            <family val="2"/>
            <charset val="238"/>
          </rPr>
          <t>SZV_B:NettoKoltsegUtem2</t>
        </r>
      </text>
    </comment>
    <comment ref="P204" authorId="0" shapeId="0">
      <text>
        <r>
          <rPr>
            <sz val="11"/>
            <rFont val="Calibri"/>
            <family val="2"/>
            <charset val="238"/>
          </rPr>
          <t>SZV_B:EM_Melleklet2_KTG</t>
        </r>
      </text>
    </comment>
    <comment ref="R204" authorId="0" shapeId="0">
      <text>
        <r>
          <rPr>
            <sz val="11"/>
            <rFont val="Calibri"/>
            <family val="2"/>
            <charset val="238"/>
          </rPr>
          <t>SZV_B:HDUtem1</t>
        </r>
      </text>
    </comment>
    <comment ref="S204" authorId="0" shapeId="0">
      <text>
        <r>
          <rPr>
            <sz val="11"/>
            <rFont val="Calibri"/>
            <family val="2"/>
            <charset val="238"/>
          </rPr>
          <t>SZV_B:ECSUtem1</t>
        </r>
      </text>
    </comment>
    <comment ref="T204" authorId="0" shapeId="0">
      <text>
        <r>
          <rPr>
            <sz val="11"/>
            <rFont val="Calibri"/>
            <family val="2"/>
            <charset val="238"/>
          </rPr>
          <t>SZV_B:KFHUtem1</t>
        </r>
      </text>
    </comment>
    <comment ref="U204" authorId="0" shapeId="0">
      <text>
        <r>
          <rPr>
            <sz val="11"/>
            <rFont val="Calibri"/>
            <family val="2"/>
            <charset val="238"/>
          </rPr>
          <t>SZV_B:Egyeb_SajatUtem1</t>
        </r>
      </text>
    </comment>
    <comment ref="V204" authorId="0" shapeId="0">
      <text>
        <r>
          <rPr>
            <sz val="11"/>
            <rFont val="Calibri"/>
            <family val="2"/>
            <charset val="238"/>
          </rPr>
          <t>SZV_B:DijUtem1</t>
        </r>
      </text>
    </comment>
    <comment ref="W204" authorId="0" shapeId="0">
      <text>
        <r>
          <rPr>
            <sz val="11"/>
            <rFont val="Calibri"/>
            <family val="2"/>
            <charset val="238"/>
          </rPr>
          <t>SZV_B:EM_Melleklet1_Utem1</t>
        </r>
      </text>
    </comment>
    <comment ref="X204" authorId="0" shapeId="0">
      <text>
        <r>
          <rPr>
            <sz val="11"/>
            <rFont val="Calibri"/>
            <family val="2"/>
            <charset val="238"/>
          </rPr>
          <t>SZV_B:EgyebAllamiUtem1</t>
        </r>
      </text>
    </comment>
    <comment ref="Y204" authorId="0" shapeId="0">
      <text>
        <r>
          <rPr>
            <sz val="11"/>
            <rFont val="Calibri"/>
            <family val="2"/>
            <charset val="238"/>
          </rPr>
          <t>SZV_B:OnkormanyzatiUtem1</t>
        </r>
      </text>
    </comment>
    <comment ref="Z204" authorId="0" shapeId="0">
      <text>
        <r>
          <rPr>
            <sz val="11"/>
            <rFont val="Calibri"/>
            <family val="2"/>
            <charset val="238"/>
          </rPr>
          <t>SZV_B:EUUtem1</t>
        </r>
      </text>
    </comment>
    <comment ref="AA204" authorId="0" shapeId="0">
      <text>
        <r>
          <rPr>
            <sz val="11"/>
            <rFont val="Calibri"/>
            <family val="2"/>
            <charset val="238"/>
          </rPr>
          <t>SZV_B:EgyebUtem1</t>
        </r>
      </text>
    </comment>
    <comment ref="AB204" authorId="0" shapeId="0">
      <text>
        <r>
          <rPr>
            <sz val="11"/>
            <rFont val="Calibri"/>
            <family val="2"/>
            <charset val="238"/>
          </rPr>
          <t>SZV_B:HitelKotvenyUtem1</t>
        </r>
      </text>
    </comment>
    <comment ref="AC204" authorId="0" shapeId="0">
      <text>
        <r>
          <rPr>
            <sz val="11"/>
            <rFont val="Calibri"/>
            <family val="2"/>
            <charset val="238"/>
          </rPr>
          <t>SZV_B:OsszesenUtem1</t>
        </r>
      </text>
    </comment>
    <comment ref="AF204" authorId="0" shapeId="0">
      <text>
        <r>
          <rPr>
            <sz val="11"/>
            <rFont val="Calibri"/>
            <family val="2"/>
            <charset val="238"/>
          </rPr>
          <t>SZV_B:HDUtem2</t>
        </r>
      </text>
    </comment>
    <comment ref="AG204" authorId="0" shapeId="0">
      <text>
        <r>
          <rPr>
            <sz val="11"/>
            <rFont val="Calibri"/>
            <family val="2"/>
            <charset val="238"/>
          </rPr>
          <t>SZV_B:ECSUtem2</t>
        </r>
      </text>
    </comment>
    <comment ref="AH204" authorId="0" shapeId="0">
      <text>
        <r>
          <rPr>
            <sz val="11"/>
            <rFont val="Calibri"/>
            <family val="2"/>
            <charset val="238"/>
          </rPr>
          <t>SZV_B:KFHUtem2</t>
        </r>
      </text>
    </comment>
    <comment ref="AI204" authorId="0" shapeId="0">
      <text>
        <r>
          <rPr>
            <sz val="11"/>
            <rFont val="Calibri"/>
            <family val="2"/>
            <charset val="238"/>
          </rPr>
          <t>SZV_B:Egyeb_SajatUtem2</t>
        </r>
      </text>
    </comment>
    <comment ref="AJ204" authorId="0" shapeId="0">
      <text>
        <r>
          <rPr>
            <sz val="11"/>
            <rFont val="Calibri"/>
            <family val="2"/>
            <charset val="238"/>
          </rPr>
          <t>SZV_B:DijUtem2</t>
        </r>
      </text>
    </comment>
    <comment ref="AK204" authorId="0" shapeId="0">
      <text>
        <r>
          <rPr>
            <sz val="11"/>
            <rFont val="Calibri"/>
            <family val="2"/>
            <charset val="238"/>
          </rPr>
          <t>SZV_B:EM_Melleklet1_Utem2</t>
        </r>
      </text>
    </comment>
    <comment ref="AL204" authorId="0" shapeId="0">
      <text>
        <r>
          <rPr>
            <sz val="11"/>
            <rFont val="Calibri"/>
            <family val="2"/>
            <charset val="238"/>
          </rPr>
          <t>SZV_B:EgyebAllamiUtem2</t>
        </r>
      </text>
    </comment>
    <comment ref="AM204" authorId="0" shapeId="0">
      <text>
        <r>
          <rPr>
            <sz val="11"/>
            <rFont val="Calibri"/>
            <family val="2"/>
            <charset val="238"/>
          </rPr>
          <t>SZV_B:OnkormanyzatiUtem2</t>
        </r>
      </text>
    </comment>
    <comment ref="AN204" authorId="0" shapeId="0">
      <text>
        <r>
          <rPr>
            <sz val="11"/>
            <rFont val="Calibri"/>
            <family val="2"/>
            <charset val="238"/>
          </rPr>
          <t>SZV_B:EUUtem2</t>
        </r>
      </text>
    </comment>
    <comment ref="AO204" authorId="0" shapeId="0">
      <text>
        <r>
          <rPr>
            <sz val="11"/>
            <rFont val="Calibri"/>
            <family val="2"/>
            <charset val="238"/>
          </rPr>
          <t>SZV_B:EgyebUtem2</t>
        </r>
      </text>
    </comment>
    <comment ref="AP204" authorId="0" shapeId="0">
      <text>
        <r>
          <rPr>
            <sz val="11"/>
            <rFont val="Calibri"/>
            <family val="2"/>
            <charset val="238"/>
          </rPr>
          <t>SZV_B:HitelKotvenyUtem2</t>
        </r>
      </text>
    </comment>
    <comment ref="AQ204" authorId="0" shapeId="0">
      <text>
        <r>
          <rPr>
            <sz val="11"/>
            <rFont val="Calibri"/>
            <family val="2"/>
            <charset val="238"/>
          </rPr>
          <t>SZV_B:OsszesenUtem2</t>
        </r>
      </text>
    </comment>
    <comment ref="AR204" authorId="0" shapeId="0">
      <text>
        <r>
          <rPr>
            <sz val="11"/>
            <rFont val="Calibri"/>
            <family val="2"/>
            <charset val="238"/>
          </rPr>
          <t>SZV_B:ForrashianyUtem2</t>
        </r>
      </text>
    </comment>
    <comment ref="AU204" authorId="0" shapeId="0">
      <text>
        <r>
          <rPr>
            <sz val="11"/>
            <rFont val="Calibri"/>
            <family val="2"/>
            <charset val="238"/>
          </rPr>
          <t>SZV_B:Indokolas</t>
        </r>
      </text>
    </comment>
    <comment ref="AV204" authorId="0" shapeId="0">
      <text>
        <r>
          <rPr>
            <sz val="11"/>
            <rFont val="Calibri"/>
            <family val="2"/>
            <charset val="238"/>
          </rPr>
          <t>SZV_B:Megjegyzes</t>
        </r>
      </text>
    </comment>
    <comment ref="AW204" authorId="0" shapeId="0">
      <text>
        <r>
          <rPr>
            <sz val="11"/>
            <rFont val="Calibri"/>
            <family val="2"/>
            <charset val="238"/>
          </rPr>
          <t>SZV_B:FeladatSorszam</t>
        </r>
      </text>
    </comment>
    <comment ref="AY204" authorId="0" shapeId="0">
      <text>
        <r>
          <rPr>
            <sz val="11"/>
            <rFont val="Calibri"/>
            <family val="2"/>
            <charset val="238"/>
          </rPr>
          <t>SZV_B:ISA</t>
        </r>
      </text>
    </comment>
    <comment ref="B205" authorId="0" shapeId="0">
      <text>
        <r>
          <rPr>
            <sz val="11"/>
            <rFont val="Calibri"/>
            <family val="2"/>
            <charset val="238"/>
          </rPr>
          <t>SZV_B:FontossagiSorrent</t>
        </r>
      </text>
    </comment>
    <comment ref="C205" authorId="0" shapeId="0">
      <text>
        <r>
          <rPr>
            <sz val="11"/>
            <rFont val="Calibri"/>
            <family val="2"/>
            <charset val="238"/>
          </rPr>
          <t>SZV_B:FeladatKategoria</t>
        </r>
      </text>
    </comment>
    <comment ref="D205" authorId="0" shapeId="0">
      <text>
        <r>
          <rPr>
            <sz val="11"/>
            <rFont val="Calibri"/>
            <family val="2"/>
            <charset val="238"/>
          </rPr>
          <t>SZV_B:FeladatMegnevezes</t>
        </r>
      </text>
    </comment>
    <comment ref="E205" authorId="0" shapeId="0">
      <text>
        <r>
          <rPr>
            <sz val="11"/>
            <rFont val="Calibri"/>
            <family val="2"/>
            <charset val="238"/>
          </rPr>
          <t>SZV_B:ElviEngedelySzam</t>
        </r>
      </text>
    </comment>
    <comment ref="F205" authorId="0" shapeId="0">
      <text>
        <r>
          <rPr>
            <sz val="11"/>
            <rFont val="Calibri"/>
            <family val="2"/>
            <charset val="238"/>
          </rPr>
          <t>SZV_B:VKR_Kod</t>
        </r>
      </text>
    </comment>
    <comment ref="G205" authorId="0" shapeId="0">
      <text>
        <r>
          <rPr>
            <sz val="11"/>
            <rFont val="Calibri"/>
            <family val="2"/>
            <charset val="238"/>
          </rPr>
          <t>SZV_B:VKR_Nev</t>
        </r>
      </text>
    </comment>
    <comment ref="H205" authorId="0" shapeId="0">
      <text>
        <r>
          <rPr>
            <sz val="11"/>
            <rFont val="Calibri"/>
            <family val="2"/>
            <charset val="238"/>
          </rPr>
          <t>SZV_B:FeladatAzonosito</t>
        </r>
      </text>
    </comment>
    <comment ref="I205" authorId="0" shapeId="0">
      <text>
        <r>
          <rPr>
            <sz val="11"/>
            <rFont val="Calibri"/>
            <family val="2"/>
            <charset val="238"/>
          </rPr>
          <t>SZV_B:EllatasiTerulet</t>
        </r>
      </text>
    </comment>
    <comment ref="J205" authorId="0" shapeId="0">
      <text>
        <r>
          <rPr>
            <sz val="11"/>
            <rFont val="Calibri"/>
            <family val="2"/>
            <charset val="238"/>
          </rPr>
          <t>SZV_B:EllatasertFelelos</t>
        </r>
      </text>
    </comment>
    <comment ref="K205" authorId="0" shapeId="0">
      <text>
        <r>
          <rPr>
            <sz val="11"/>
            <rFont val="Calibri"/>
            <family val="2"/>
            <charset val="238"/>
          </rPr>
          <t>SZV_B:TervezettNettoKoltseg</t>
        </r>
      </text>
    </comment>
    <comment ref="L205" authorId="0" shapeId="0">
      <text>
        <r>
          <rPr>
            <sz val="11"/>
            <rFont val="Calibri"/>
            <family val="2"/>
            <charset val="238"/>
          </rPr>
          <t>SZV_B:IdotartamKezdes</t>
        </r>
      </text>
    </comment>
    <comment ref="M205" authorId="0" shapeId="0">
      <text>
        <r>
          <rPr>
            <sz val="11"/>
            <rFont val="Calibri"/>
            <family val="2"/>
            <charset val="238"/>
          </rPr>
          <t>SZV_B:IdotartamBefejezes</t>
        </r>
      </text>
    </comment>
    <comment ref="N205" authorId="0" shapeId="0">
      <text>
        <r>
          <rPr>
            <sz val="11"/>
            <rFont val="Calibri"/>
            <family val="2"/>
            <charset val="238"/>
          </rPr>
          <t>SZV_B:NettoKoltsegUtem1</t>
        </r>
      </text>
    </comment>
    <comment ref="O205" authorId="0" shapeId="0">
      <text>
        <r>
          <rPr>
            <sz val="11"/>
            <rFont val="Calibri"/>
            <family val="2"/>
            <charset val="238"/>
          </rPr>
          <t>SZV_B:NettoKoltsegUtem2</t>
        </r>
      </text>
    </comment>
    <comment ref="P205" authorId="0" shapeId="0">
      <text>
        <r>
          <rPr>
            <sz val="11"/>
            <rFont val="Calibri"/>
            <family val="2"/>
            <charset val="238"/>
          </rPr>
          <t>SZV_B:EM_Melleklet2_KTG</t>
        </r>
      </text>
    </comment>
    <comment ref="R205" authorId="0" shapeId="0">
      <text>
        <r>
          <rPr>
            <sz val="11"/>
            <rFont val="Calibri"/>
            <family val="2"/>
            <charset val="238"/>
          </rPr>
          <t>SZV_B:HDUtem1</t>
        </r>
      </text>
    </comment>
    <comment ref="S205" authorId="0" shapeId="0">
      <text>
        <r>
          <rPr>
            <sz val="11"/>
            <rFont val="Calibri"/>
            <family val="2"/>
            <charset val="238"/>
          </rPr>
          <t>SZV_B:ECSUtem1</t>
        </r>
      </text>
    </comment>
    <comment ref="T205" authorId="0" shapeId="0">
      <text>
        <r>
          <rPr>
            <sz val="11"/>
            <rFont val="Calibri"/>
            <family val="2"/>
            <charset val="238"/>
          </rPr>
          <t>SZV_B:KFHUtem1</t>
        </r>
      </text>
    </comment>
    <comment ref="U205" authorId="0" shapeId="0">
      <text>
        <r>
          <rPr>
            <sz val="11"/>
            <rFont val="Calibri"/>
            <family val="2"/>
            <charset val="238"/>
          </rPr>
          <t>SZV_B:Egyeb_SajatUtem1</t>
        </r>
      </text>
    </comment>
    <comment ref="V205" authorId="0" shapeId="0">
      <text>
        <r>
          <rPr>
            <sz val="11"/>
            <rFont val="Calibri"/>
            <family val="2"/>
            <charset val="238"/>
          </rPr>
          <t>SZV_B:DijUtem1</t>
        </r>
      </text>
    </comment>
    <comment ref="W205" authorId="0" shapeId="0">
      <text>
        <r>
          <rPr>
            <sz val="11"/>
            <rFont val="Calibri"/>
            <family val="2"/>
            <charset val="238"/>
          </rPr>
          <t>SZV_B:EM_Melleklet1_Utem1</t>
        </r>
      </text>
    </comment>
    <comment ref="X205" authorId="0" shapeId="0">
      <text>
        <r>
          <rPr>
            <sz val="11"/>
            <rFont val="Calibri"/>
            <family val="2"/>
            <charset val="238"/>
          </rPr>
          <t>SZV_B:EgyebAllamiUtem1</t>
        </r>
      </text>
    </comment>
    <comment ref="Y205" authorId="0" shapeId="0">
      <text>
        <r>
          <rPr>
            <sz val="11"/>
            <rFont val="Calibri"/>
            <family val="2"/>
            <charset val="238"/>
          </rPr>
          <t>SZV_B:OnkormanyzatiUtem1</t>
        </r>
      </text>
    </comment>
    <comment ref="Z205" authorId="0" shapeId="0">
      <text>
        <r>
          <rPr>
            <sz val="11"/>
            <rFont val="Calibri"/>
            <family val="2"/>
            <charset val="238"/>
          </rPr>
          <t>SZV_B:EUUtem1</t>
        </r>
      </text>
    </comment>
    <comment ref="AA205" authorId="0" shapeId="0">
      <text>
        <r>
          <rPr>
            <sz val="11"/>
            <rFont val="Calibri"/>
            <family val="2"/>
            <charset val="238"/>
          </rPr>
          <t>SZV_B:EgyebUtem1</t>
        </r>
      </text>
    </comment>
    <comment ref="AB205" authorId="0" shapeId="0">
      <text>
        <r>
          <rPr>
            <sz val="11"/>
            <rFont val="Calibri"/>
            <family val="2"/>
            <charset val="238"/>
          </rPr>
          <t>SZV_B:HitelKotvenyUtem1</t>
        </r>
      </text>
    </comment>
    <comment ref="AC205" authorId="0" shapeId="0">
      <text>
        <r>
          <rPr>
            <sz val="11"/>
            <rFont val="Calibri"/>
            <family val="2"/>
            <charset val="238"/>
          </rPr>
          <t>SZV_B:OsszesenUtem1</t>
        </r>
      </text>
    </comment>
    <comment ref="AF205" authorId="0" shapeId="0">
      <text>
        <r>
          <rPr>
            <sz val="11"/>
            <rFont val="Calibri"/>
            <family val="2"/>
            <charset val="238"/>
          </rPr>
          <t>SZV_B:HDUtem2</t>
        </r>
      </text>
    </comment>
    <comment ref="AG205" authorId="0" shapeId="0">
      <text>
        <r>
          <rPr>
            <sz val="11"/>
            <rFont val="Calibri"/>
            <family val="2"/>
            <charset val="238"/>
          </rPr>
          <t>SZV_B:ECSUtem2</t>
        </r>
      </text>
    </comment>
    <comment ref="AH205" authorId="0" shapeId="0">
      <text>
        <r>
          <rPr>
            <sz val="11"/>
            <rFont val="Calibri"/>
            <family val="2"/>
            <charset val="238"/>
          </rPr>
          <t>SZV_B:KFHUtem2</t>
        </r>
      </text>
    </comment>
    <comment ref="AI205" authorId="0" shapeId="0">
      <text>
        <r>
          <rPr>
            <sz val="11"/>
            <rFont val="Calibri"/>
            <family val="2"/>
            <charset val="238"/>
          </rPr>
          <t>SZV_B:Egyeb_SajatUtem2</t>
        </r>
      </text>
    </comment>
    <comment ref="AJ205" authorId="0" shapeId="0">
      <text>
        <r>
          <rPr>
            <sz val="11"/>
            <rFont val="Calibri"/>
            <family val="2"/>
            <charset val="238"/>
          </rPr>
          <t>SZV_B:DijUtem2</t>
        </r>
      </text>
    </comment>
    <comment ref="AK205" authorId="0" shapeId="0">
      <text>
        <r>
          <rPr>
            <sz val="11"/>
            <rFont val="Calibri"/>
            <family val="2"/>
            <charset val="238"/>
          </rPr>
          <t>SZV_B:EM_Melleklet1_Utem2</t>
        </r>
      </text>
    </comment>
    <comment ref="AL205" authorId="0" shapeId="0">
      <text>
        <r>
          <rPr>
            <sz val="11"/>
            <rFont val="Calibri"/>
            <family val="2"/>
            <charset val="238"/>
          </rPr>
          <t>SZV_B:EgyebAllamiUtem2</t>
        </r>
      </text>
    </comment>
    <comment ref="AM205" authorId="0" shapeId="0">
      <text>
        <r>
          <rPr>
            <sz val="11"/>
            <rFont val="Calibri"/>
            <family val="2"/>
            <charset val="238"/>
          </rPr>
          <t>SZV_B:OnkormanyzatiUtem2</t>
        </r>
      </text>
    </comment>
    <comment ref="AN205" authorId="0" shapeId="0">
      <text>
        <r>
          <rPr>
            <sz val="11"/>
            <rFont val="Calibri"/>
            <family val="2"/>
            <charset val="238"/>
          </rPr>
          <t>SZV_B:EUUtem2</t>
        </r>
      </text>
    </comment>
    <comment ref="AO205" authorId="0" shapeId="0">
      <text>
        <r>
          <rPr>
            <sz val="11"/>
            <rFont val="Calibri"/>
            <family val="2"/>
            <charset val="238"/>
          </rPr>
          <t>SZV_B:EgyebUtem2</t>
        </r>
      </text>
    </comment>
    <comment ref="AP205" authorId="0" shapeId="0">
      <text>
        <r>
          <rPr>
            <sz val="11"/>
            <rFont val="Calibri"/>
            <family val="2"/>
            <charset val="238"/>
          </rPr>
          <t>SZV_B:HitelKotvenyUtem2</t>
        </r>
      </text>
    </comment>
    <comment ref="AQ205" authorId="0" shapeId="0">
      <text>
        <r>
          <rPr>
            <sz val="11"/>
            <rFont val="Calibri"/>
            <family val="2"/>
            <charset val="238"/>
          </rPr>
          <t>SZV_B:OsszesenUtem2</t>
        </r>
      </text>
    </comment>
    <comment ref="AR205" authorId="0" shapeId="0">
      <text>
        <r>
          <rPr>
            <sz val="11"/>
            <rFont val="Calibri"/>
            <family val="2"/>
            <charset val="238"/>
          </rPr>
          <t>SZV_B:ForrashianyUtem2</t>
        </r>
      </text>
    </comment>
    <comment ref="AU205" authorId="0" shapeId="0">
      <text>
        <r>
          <rPr>
            <sz val="11"/>
            <rFont val="Calibri"/>
            <family val="2"/>
            <charset val="238"/>
          </rPr>
          <t>SZV_B:Indokolas</t>
        </r>
      </text>
    </comment>
    <comment ref="AV205" authorId="0" shapeId="0">
      <text>
        <r>
          <rPr>
            <sz val="11"/>
            <rFont val="Calibri"/>
            <family val="2"/>
            <charset val="238"/>
          </rPr>
          <t>SZV_B:Megjegyzes</t>
        </r>
      </text>
    </comment>
    <comment ref="AW205" authorId="0" shapeId="0">
      <text>
        <r>
          <rPr>
            <sz val="11"/>
            <rFont val="Calibri"/>
            <family val="2"/>
            <charset val="238"/>
          </rPr>
          <t>SZV_B:FeladatSorszam</t>
        </r>
      </text>
    </comment>
    <comment ref="AY205" authorId="0" shapeId="0">
      <text>
        <r>
          <rPr>
            <sz val="11"/>
            <rFont val="Calibri"/>
            <family val="2"/>
            <charset val="238"/>
          </rPr>
          <t>SZV_B:ISA</t>
        </r>
      </text>
    </comment>
    <comment ref="B207" authorId="0" shapeId="0">
      <text>
        <r>
          <rPr>
            <sz val="11"/>
            <rFont val="Calibri"/>
            <family val="2"/>
            <charset val="238"/>
          </rPr>
          <t>SZV_B:FontossagiSorrent</t>
        </r>
      </text>
    </comment>
    <comment ref="C207" authorId="0" shapeId="0">
      <text>
        <r>
          <rPr>
            <sz val="11"/>
            <rFont val="Calibri"/>
            <family val="2"/>
            <charset val="238"/>
          </rPr>
          <t>SZV_B:FeladatKategoria</t>
        </r>
      </text>
    </comment>
    <comment ref="D207" authorId="0" shapeId="0">
      <text>
        <r>
          <rPr>
            <sz val="11"/>
            <rFont val="Calibri"/>
            <family val="2"/>
            <charset val="238"/>
          </rPr>
          <t>SZV_B:FeladatMegnevezes</t>
        </r>
      </text>
    </comment>
    <comment ref="E207" authorId="0" shapeId="0">
      <text>
        <r>
          <rPr>
            <sz val="11"/>
            <rFont val="Calibri"/>
            <family val="2"/>
            <charset val="238"/>
          </rPr>
          <t>SZV_B:ElviEngedelySzam</t>
        </r>
      </text>
    </comment>
    <comment ref="F207" authorId="0" shapeId="0">
      <text>
        <r>
          <rPr>
            <sz val="11"/>
            <rFont val="Calibri"/>
            <family val="2"/>
            <charset val="238"/>
          </rPr>
          <t>SZV_B:VKR_Kod</t>
        </r>
      </text>
    </comment>
    <comment ref="G207" authorId="0" shapeId="0">
      <text>
        <r>
          <rPr>
            <sz val="11"/>
            <rFont val="Calibri"/>
            <family val="2"/>
            <charset val="238"/>
          </rPr>
          <t>SZV_B:VKR_Nev</t>
        </r>
      </text>
    </comment>
    <comment ref="H207" authorId="0" shapeId="0">
      <text>
        <r>
          <rPr>
            <sz val="11"/>
            <rFont val="Calibri"/>
            <family val="2"/>
            <charset val="238"/>
          </rPr>
          <t>SZV_B:FeladatAzonosito</t>
        </r>
      </text>
    </comment>
    <comment ref="I207" authorId="0" shapeId="0">
      <text>
        <r>
          <rPr>
            <sz val="11"/>
            <rFont val="Calibri"/>
            <family val="2"/>
            <charset val="238"/>
          </rPr>
          <t>SZV_B:EllatasiTerulet</t>
        </r>
      </text>
    </comment>
    <comment ref="J207" authorId="0" shapeId="0">
      <text>
        <r>
          <rPr>
            <sz val="11"/>
            <rFont val="Calibri"/>
            <family val="2"/>
            <charset val="238"/>
          </rPr>
          <t>SZV_B:EllatasertFelelos</t>
        </r>
      </text>
    </comment>
    <comment ref="K207" authorId="0" shapeId="0">
      <text>
        <r>
          <rPr>
            <sz val="11"/>
            <rFont val="Calibri"/>
            <family val="2"/>
            <charset val="238"/>
          </rPr>
          <t>SZV_B:TervezettNettoKoltseg</t>
        </r>
      </text>
    </comment>
    <comment ref="L207" authorId="0" shapeId="0">
      <text>
        <r>
          <rPr>
            <sz val="11"/>
            <rFont val="Calibri"/>
            <family val="2"/>
            <charset val="238"/>
          </rPr>
          <t>SZV_B:IdotartamKezdes</t>
        </r>
      </text>
    </comment>
    <comment ref="M207" authorId="0" shapeId="0">
      <text>
        <r>
          <rPr>
            <sz val="11"/>
            <rFont val="Calibri"/>
            <family val="2"/>
            <charset val="238"/>
          </rPr>
          <t>SZV_B:IdotartamBefejezes</t>
        </r>
      </text>
    </comment>
    <comment ref="N207" authorId="0" shapeId="0">
      <text>
        <r>
          <rPr>
            <sz val="11"/>
            <rFont val="Calibri"/>
            <family val="2"/>
            <charset val="238"/>
          </rPr>
          <t>SZV_B:NettoKoltsegUtem1</t>
        </r>
      </text>
    </comment>
    <comment ref="O207" authorId="0" shapeId="0">
      <text>
        <r>
          <rPr>
            <sz val="11"/>
            <rFont val="Calibri"/>
            <family val="2"/>
            <charset val="238"/>
          </rPr>
          <t>SZV_B:NettoKoltsegUtem2</t>
        </r>
      </text>
    </comment>
    <comment ref="P207" authorId="0" shapeId="0">
      <text>
        <r>
          <rPr>
            <sz val="11"/>
            <rFont val="Calibri"/>
            <family val="2"/>
            <charset val="238"/>
          </rPr>
          <t>SZV_B:EM_Melleklet2_KTG</t>
        </r>
      </text>
    </comment>
    <comment ref="R207" authorId="0" shapeId="0">
      <text>
        <r>
          <rPr>
            <sz val="11"/>
            <rFont val="Calibri"/>
            <family val="2"/>
            <charset val="238"/>
          </rPr>
          <t>SZV_B:HDUtem1</t>
        </r>
      </text>
    </comment>
    <comment ref="S207" authorId="0" shapeId="0">
      <text>
        <r>
          <rPr>
            <sz val="11"/>
            <rFont val="Calibri"/>
            <family val="2"/>
            <charset val="238"/>
          </rPr>
          <t>SZV_B:ECSUtem1</t>
        </r>
      </text>
    </comment>
    <comment ref="T207" authorId="0" shapeId="0">
      <text>
        <r>
          <rPr>
            <sz val="11"/>
            <rFont val="Calibri"/>
            <family val="2"/>
            <charset val="238"/>
          </rPr>
          <t>SZV_B:KFHUtem1</t>
        </r>
      </text>
    </comment>
    <comment ref="U207" authorId="0" shapeId="0">
      <text>
        <r>
          <rPr>
            <sz val="11"/>
            <rFont val="Calibri"/>
            <family val="2"/>
            <charset val="238"/>
          </rPr>
          <t>SZV_B:Egyeb_SajatUtem1</t>
        </r>
      </text>
    </comment>
    <comment ref="V207" authorId="0" shapeId="0">
      <text>
        <r>
          <rPr>
            <sz val="11"/>
            <rFont val="Calibri"/>
            <family val="2"/>
            <charset val="238"/>
          </rPr>
          <t>SZV_B:DijUtem1</t>
        </r>
      </text>
    </comment>
    <comment ref="W207" authorId="0" shapeId="0">
      <text>
        <r>
          <rPr>
            <sz val="11"/>
            <rFont val="Calibri"/>
            <family val="2"/>
            <charset val="238"/>
          </rPr>
          <t>SZV_B:EM_Melleklet1_Utem1</t>
        </r>
      </text>
    </comment>
    <comment ref="X207" authorId="0" shapeId="0">
      <text>
        <r>
          <rPr>
            <sz val="11"/>
            <rFont val="Calibri"/>
            <family val="2"/>
            <charset val="238"/>
          </rPr>
          <t>SZV_B:EgyebAllamiUtem1</t>
        </r>
      </text>
    </comment>
    <comment ref="Y207" authorId="0" shapeId="0">
      <text>
        <r>
          <rPr>
            <sz val="11"/>
            <rFont val="Calibri"/>
            <family val="2"/>
            <charset val="238"/>
          </rPr>
          <t>SZV_B:OnkormanyzatiUtem1</t>
        </r>
      </text>
    </comment>
    <comment ref="Z207" authorId="0" shapeId="0">
      <text>
        <r>
          <rPr>
            <sz val="11"/>
            <rFont val="Calibri"/>
            <family val="2"/>
            <charset val="238"/>
          </rPr>
          <t>SZV_B:EUUtem1</t>
        </r>
      </text>
    </comment>
    <comment ref="AA207" authorId="0" shapeId="0">
      <text>
        <r>
          <rPr>
            <sz val="11"/>
            <rFont val="Calibri"/>
            <family val="2"/>
            <charset val="238"/>
          </rPr>
          <t>SZV_B:EgyebUtem1</t>
        </r>
      </text>
    </comment>
    <comment ref="AB207" authorId="0" shapeId="0">
      <text>
        <r>
          <rPr>
            <sz val="11"/>
            <rFont val="Calibri"/>
            <family val="2"/>
            <charset val="238"/>
          </rPr>
          <t>SZV_B:HitelKotvenyUtem1</t>
        </r>
      </text>
    </comment>
    <comment ref="AC207" authorId="0" shapeId="0">
      <text>
        <r>
          <rPr>
            <sz val="11"/>
            <rFont val="Calibri"/>
            <family val="2"/>
            <charset val="238"/>
          </rPr>
          <t>SZV_B:OsszesenUtem1</t>
        </r>
      </text>
    </comment>
    <comment ref="AF207" authorId="0" shapeId="0">
      <text>
        <r>
          <rPr>
            <sz val="11"/>
            <rFont val="Calibri"/>
            <family val="2"/>
            <charset val="238"/>
          </rPr>
          <t>SZV_B:HDUtem2</t>
        </r>
      </text>
    </comment>
    <comment ref="AG207" authorId="0" shapeId="0">
      <text>
        <r>
          <rPr>
            <sz val="11"/>
            <rFont val="Calibri"/>
            <family val="2"/>
            <charset val="238"/>
          </rPr>
          <t>SZV_B:ECSUtem2</t>
        </r>
      </text>
    </comment>
    <comment ref="AH207" authorId="0" shapeId="0">
      <text>
        <r>
          <rPr>
            <sz val="11"/>
            <rFont val="Calibri"/>
            <family val="2"/>
            <charset val="238"/>
          </rPr>
          <t>SZV_B:KFHUtem2</t>
        </r>
      </text>
    </comment>
    <comment ref="AI207" authorId="0" shapeId="0">
      <text>
        <r>
          <rPr>
            <sz val="11"/>
            <rFont val="Calibri"/>
            <family val="2"/>
            <charset val="238"/>
          </rPr>
          <t>SZV_B:Egyeb_SajatUtem2</t>
        </r>
      </text>
    </comment>
    <comment ref="AJ207" authorId="0" shapeId="0">
      <text>
        <r>
          <rPr>
            <sz val="11"/>
            <rFont val="Calibri"/>
            <family val="2"/>
            <charset val="238"/>
          </rPr>
          <t>SZV_B:DijUtem2</t>
        </r>
      </text>
    </comment>
    <comment ref="AK207" authorId="0" shapeId="0">
      <text>
        <r>
          <rPr>
            <sz val="11"/>
            <rFont val="Calibri"/>
            <family val="2"/>
            <charset val="238"/>
          </rPr>
          <t>SZV_B:EM_Melleklet1_Utem2</t>
        </r>
      </text>
    </comment>
    <comment ref="AL207" authorId="0" shapeId="0">
      <text>
        <r>
          <rPr>
            <sz val="11"/>
            <rFont val="Calibri"/>
            <family val="2"/>
            <charset val="238"/>
          </rPr>
          <t>SZV_B:EgyebAllamiUtem2</t>
        </r>
      </text>
    </comment>
    <comment ref="AM207" authorId="0" shapeId="0">
      <text>
        <r>
          <rPr>
            <sz val="11"/>
            <rFont val="Calibri"/>
            <family val="2"/>
            <charset val="238"/>
          </rPr>
          <t>SZV_B:OnkormanyzatiUtem2</t>
        </r>
      </text>
    </comment>
    <comment ref="AN207" authorId="0" shapeId="0">
      <text>
        <r>
          <rPr>
            <sz val="11"/>
            <rFont val="Calibri"/>
            <family val="2"/>
            <charset val="238"/>
          </rPr>
          <t>SZV_B:EUUtem2</t>
        </r>
      </text>
    </comment>
    <comment ref="AO207" authorId="0" shapeId="0">
      <text>
        <r>
          <rPr>
            <sz val="11"/>
            <rFont val="Calibri"/>
            <family val="2"/>
            <charset val="238"/>
          </rPr>
          <t>SZV_B:EgyebUtem2</t>
        </r>
      </text>
    </comment>
    <comment ref="AP207" authorId="0" shapeId="0">
      <text>
        <r>
          <rPr>
            <sz val="11"/>
            <rFont val="Calibri"/>
            <family val="2"/>
            <charset val="238"/>
          </rPr>
          <t>SZV_B:HitelKotvenyUtem2</t>
        </r>
      </text>
    </comment>
    <comment ref="AQ207" authorId="0" shapeId="0">
      <text>
        <r>
          <rPr>
            <sz val="11"/>
            <rFont val="Calibri"/>
            <family val="2"/>
            <charset val="238"/>
          </rPr>
          <t>SZV_B:OsszesenUtem2</t>
        </r>
      </text>
    </comment>
    <comment ref="AR207" authorId="0" shapeId="0">
      <text>
        <r>
          <rPr>
            <sz val="11"/>
            <rFont val="Calibri"/>
            <family val="2"/>
            <charset val="238"/>
          </rPr>
          <t>SZV_B:ForrashianyUtem2</t>
        </r>
      </text>
    </comment>
    <comment ref="AU207" authorId="0" shapeId="0">
      <text>
        <r>
          <rPr>
            <sz val="11"/>
            <rFont val="Calibri"/>
            <family val="2"/>
            <charset val="238"/>
          </rPr>
          <t>SZV_B:Indokolas</t>
        </r>
      </text>
    </comment>
    <comment ref="AV207" authorId="0" shapeId="0">
      <text>
        <r>
          <rPr>
            <sz val="11"/>
            <rFont val="Calibri"/>
            <family val="2"/>
            <charset val="238"/>
          </rPr>
          <t>SZV_B:Megjegyzes</t>
        </r>
      </text>
    </comment>
    <comment ref="AW207" authorId="0" shapeId="0">
      <text>
        <r>
          <rPr>
            <sz val="11"/>
            <rFont val="Calibri"/>
            <family val="2"/>
            <charset val="238"/>
          </rPr>
          <t>SZV_B:FeladatSorszam</t>
        </r>
      </text>
    </comment>
    <comment ref="AY207" authorId="0" shapeId="0">
      <text>
        <r>
          <rPr>
            <sz val="11"/>
            <rFont val="Calibri"/>
            <family val="2"/>
            <charset val="238"/>
          </rPr>
          <t>SZV_B:ISA</t>
        </r>
      </text>
    </comment>
  </commentList>
</comments>
</file>

<file path=xl/comments4.xml><?xml version="1.0" encoding="utf-8"?>
<comments xmlns="http://schemas.openxmlformats.org/spreadsheetml/2006/main">
  <authors>
    <author>Anonymous</author>
  </authors>
  <commentList>
    <comment ref="A3" authorId="0" shapeId="0">
      <text>
        <r>
          <rPr>
            <sz val="11"/>
            <rFont val="Calibri"/>
            <family val="2"/>
            <charset val="238"/>
          </rPr>
          <t>UserDEComment</t>
        </r>
      </text>
    </comment>
  </commentList>
</comments>
</file>

<file path=xl/sharedStrings.xml><?xml version="1.0" encoding="utf-8"?>
<sst xmlns="http://schemas.openxmlformats.org/spreadsheetml/2006/main" count="1994" uniqueCount="480">
  <si>
    <t>A beruházási feladat kategóriája - SZENNYVÍZ</t>
  </si>
  <si>
    <t>A Nemzeti Vízművek Zrt. által javasolt főcsoport</t>
  </si>
  <si>
    <t>FORRÁS MEGNEVEZÉSE</t>
  </si>
  <si>
    <t>A kitöltés lehetséges eredménye, az "ELLENÖRZÉS" oszlopban jelenik meg</t>
  </si>
  <si>
    <t>Színkód</t>
  </si>
  <si>
    <r>
      <t xml:space="preserve">A kitöltés lehetséges eredménye, az "ELLENÖRZÉS" oszlopban jelenik meg </t>
    </r>
    <r>
      <rPr>
        <sz val="16"/>
        <color theme="1"/>
        <rFont val="Arial"/>
        <family val="2"/>
        <charset val="238"/>
      </rPr>
      <t>(</t>
    </r>
    <r>
      <rPr>
        <i/>
        <sz val="16"/>
        <color theme="1"/>
        <rFont val="Arial"/>
        <family val="2"/>
        <charset val="238"/>
      </rPr>
      <t>Osszesito lap</t>
    </r>
    <r>
      <rPr>
        <sz val="16"/>
        <color theme="1"/>
        <rFont val="Arial"/>
        <family val="2"/>
        <charset val="238"/>
      </rPr>
      <t>)</t>
    </r>
  </si>
  <si>
    <t>Sorszám</t>
  </si>
  <si>
    <t>KATEGÓRIA</t>
  </si>
  <si>
    <t>1. SZINT</t>
  </si>
  <si>
    <t>2. SZINT</t>
  </si>
  <si>
    <t>3. SZINT</t>
  </si>
  <si>
    <t>PÉLDÁK</t>
  </si>
  <si>
    <t>Kategóriák</t>
  </si>
  <si>
    <t>Magyarázat</t>
  </si>
  <si>
    <t>Nincs VKR kiválasztva!</t>
  </si>
  <si>
    <t>Nincs rögzítve!</t>
  </si>
  <si>
    <t>2111_VEZETÉK_TÁV</t>
  </si>
  <si>
    <t>vezeték</t>
  </si>
  <si>
    <t>távvezeték</t>
  </si>
  <si>
    <t>regionális vezetékkel, távvezetékkel kapcsolatos beruházási feladatok (pl.: távvezeték kapacitásbővítése)</t>
  </si>
  <si>
    <t>Használati díj</t>
  </si>
  <si>
    <t>Ide értendő: 
- az előző évek használati díj maradványa
- önkormányzattól átvett fel nem használt használati díj
- a víziközmű alap (Vksztv. 2. § 33.pont) 
- Vksztv. értelmező rendelkezéséhez egyezően bérleti díj, vagyonkezelési díj vagy koncessziós díj</t>
  </si>
  <si>
    <t>Kitöltési hiba!</t>
  </si>
  <si>
    <t>2121_VEZETÉK_GERINC</t>
  </si>
  <si>
    <t>gerinc vezeték</t>
  </si>
  <si>
    <t>gerincvezetékkel kapcsolatos beruházási feladatok (pl.: új gerincvezeték létesítése, hálózatbővítés)</t>
  </si>
  <si>
    <t>ÉCS</t>
  </si>
  <si>
    <t>- értékcsökkenési leírás</t>
  </si>
  <si>
    <t>Hiányos kitöltés! („?”-oszlop üres)</t>
  </si>
  <si>
    <t>Hiányzik a rövidtávú terv!</t>
  </si>
  <si>
    <t>2131_VEZETÉK_BEKÖTŐ</t>
  </si>
  <si>
    <t>bekötővezeték</t>
  </si>
  <si>
    <t>bekötővezetékkel kapcsolatos beruházási feladatok (pl.: új bekötővezetékek létesítése)</t>
  </si>
  <si>
    <t>Közműfejlesztési hozzájárulás</t>
  </si>
  <si>
    <t>I. ütem forrása nincs kitöltve!</t>
  </si>
  <si>
    <t>Hiányzik a hosszútávú terv!</t>
  </si>
  <si>
    <t>2100_VEZETÉK_KOMPLEX</t>
  </si>
  <si>
    <t>komplex</t>
  </si>
  <si>
    <t>a vezetékekhez kapcsolódó komplex beruházási feladatok (pl.: egy adott utcára vonatkozó új  szennyvízelvezetési rendszer teljeskörű kivitelezése)</t>
  </si>
  <si>
    <t>Egyéb saját forrás</t>
  </si>
  <si>
    <t>- Társasági eszköz hasznosításból/értékesítésből származó bevétel/vissznyeremény</t>
  </si>
  <si>
    <t>II. ütem forrása nincs kitöltve!</t>
  </si>
  <si>
    <t>Kitöltés rendben!</t>
  </si>
  <si>
    <t>2110_VEZETÉK_EGYÉB</t>
  </si>
  <si>
    <t>egyéb</t>
  </si>
  <si>
    <t>a vezetékrendszerhez kapcsolódó, egyéb, a fenti kategóriákba nem besorolható beruházási feladatok</t>
  </si>
  <si>
    <t>VFEA 2. melléklet</t>
  </si>
  <si>
    <t>- Víziközmű-fejlesztési és Ellentételezési Alap - 24/2023. (XII. 13.) EM rendelet 2. melléklet</t>
  </si>
  <si>
    <t>Költségek üteme nem megfelelő (az időtartam és a költség üteme eltér)!</t>
  </si>
  <si>
    <t>2211_AKNA_SZIVATTYÚ_HÁLÓZATI</t>
  </si>
  <si>
    <t>átemelőakna, tisztítóakna, szerelvényakna</t>
  </si>
  <si>
    <t>szivattyú</t>
  </si>
  <si>
    <t>hálózati</t>
  </si>
  <si>
    <t>az elvezetőhálózaton található szivattyúhoz, végátemelő szivattyúhoz kapcsolódó beruházási feladatok (pl.: új átemelőszivattyú beszerzése)</t>
  </si>
  <si>
    <t>Állami támogatás</t>
  </si>
  <si>
    <t>- központi kezelésű előirányzat
- egyéb állami támogatás
- egyéb központi költségvetés</t>
  </si>
  <si>
    <t>Kötelező cellák kitöltve, de az I.ütem forrása hibás!</t>
  </si>
  <si>
    <t>2212_AKNA_SZIVATTYÚ_HÁZI</t>
  </si>
  <si>
    <t>házi beemelő</t>
  </si>
  <si>
    <t>házi beemelő szivattyúhoz kapcsolódó beruházási feladatok (pl.: új szivattyú beszerzése)</t>
  </si>
  <si>
    <t>Önkormányzati támogatás</t>
  </si>
  <si>
    <t>- bármilyen önkormányzati forrás</t>
  </si>
  <si>
    <t>Kötelező cellák kitöltve, de a II. ütem forrása hibás!</t>
  </si>
  <si>
    <t>2231_AKNA_GÉPÉSZET</t>
  </si>
  <si>
    <t>gépészet</t>
  </si>
  <si>
    <t>átemelő</t>
  </si>
  <si>
    <t>átemelők aknákban tervezett gépészeti beruházások (szivattyúbeszerzésen túl tervezett feladatok)</t>
  </si>
  <si>
    <t>EU-s támogatás</t>
  </si>
  <si>
    <t>Nullás a rövidtávú feladat és rövid (hiányzik) a hozzá tartozó indoklás!</t>
  </si>
  <si>
    <t>2221_AKNA_ÉPÍTÉSZET</t>
  </si>
  <si>
    <t>építészet</t>
  </si>
  <si>
    <t>a gyűjtőhálózaton található aknákhoz kapcsolódó építészeti beruházás (pl.: korábban nem vízzáró akna vízzáróvá tétele)</t>
  </si>
  <si>
    <t>Egyéb támogatás</t>
  </si>
  <si>
    <t>- egyéb külső forrás
- egyéb nemzetközi hátterű támogatás
- egyéb/Fejlesztési célú pénzeszköz átadás
- állami/önkormányzati eszköz hasznosításból/értékesítésből szárm. bevétel/vissznyeremény
- ESCO típusú finanszírozás</t>
  </si>
  <si>
    <t>Nullás a hosszútávú feladat és rövid (hiányzik) a hozzá tartozó indoklás!";</t>
  </si>
  <si>
    <t>2200_AKNA_KOMPLEX</t>
  </si>
  <si>
    <t>a gyűjtőhálózaton található aknákhoz kapcsolódó komplex beruházási feladatok (pl.: szennyvízátemelő teljeskörű kivitelezése)</t>
  </si>
  <si>
    <t>Banki hitel, kötvénykibocsátás</t>
  </si>
  <si>
    <t>II. ütemre nem tervezhet Rendkívüli feladatot!</t>
  </si>
  <si>
    <t>2210_AKNA_EGYÉB</t>
  </si>
  <si>
    <t>az aknákhoz kapcsolódó, egyéb, a fenti kategóriákba nem besorolható beruházási feladatok (pl.: biofilter beépítése)</t>
  </si>
  <si>
    <t>EM rendelet 2. melléklet terhére elszámolt költség nem lehet nagyobb az I. ütemre tervezett tényleges költségnél!";</t>
  </si>
  <si>
    <t>2311_GÉPHÁZ</t>
  </si>
  <si>
    <t>gépház</t>
  </si>
  <si>
    <t>gépházhoz kapcsolódó beruházási feladatok (pl.: vákuumgépház, szivattyúgépház építése, bővítése)</t>
  </si>
  <si>
    <t>Többlet forrást jelölt meg az I. ütemnél! Kérjük, a többletet az 'Osszesito' fülön tüntesse fel!</t>
  </si>
  <si>
    <t>2411_TELEP_SZV KEZELÉS</t>
  </si>
  <si>
    <t>szennyvíztisztító telep</t>
  </si>
  <si>
    <t>szennyvízkezelés</t>
  </si>
  <si>
    <t>a szennyvízkezelés műtárgyaihoz kapcsolódó beruházási feladatok (pl.: rács, homokfogó, zsír és olajfogó, biológiai műtárgyak létesítése, bővítése, új recirkulációs szivattyú, vegyszerszivattyú beszerzése, NV Zrt. által javasolt 221., 222. és 223. főcsoport)</t>
  </si>
  <si>
    <t>Többlet forrást jelölt meg a II. ütemnél! Kérjük, a többletet az 'Osszesito' fülön tüntesse</t>
  </si>
  <si>
    <t>2412_TELEP_ISZAP KEZELÉS</t>
  </si>
  <si>
    <t>iszapkezelés</t>
  </si>
  <si>
    <t>az iszapkezelés műtárgyaihoz kapcsolódó beruházási feladatok (pl.: víztelenítéshez, iszapsűrítéshez kapcsolódó műtárgyak, berendezések létesítése, bővítése, NV Zrt. által javasolt 224. főcsoport)</t>
  </si>
  <si>
    <t>2413_TELEP_SZIVATTYÚ</t>
  </si>
  <si>
    <t>a szennyvíztisztító telephez kapcsolódó új szivattyúk beszerzése</t>
  </si>
  <si>
    <t>2414_TELEP_ÉPÍTÉSZET</t>
  </si>
  <si>
    <t>szennyvíztisztító telephez kapcsolódó építészeti beruházási feladatok (pl.: új épület létesítése, meglévő épület bővítése)</t>
  </si>
  <si>
    <t>2400_TELEP_KOMPLEX</t>
  </si>
  <si>
    <t>szennyvíztisztító telephez kapcsolódó komplex beruházási feladatok (pl.: a szennyvíztisztító telepen a szennyvízkezelés, az iszapkezelés, építészet, energetika, irányítástechnikai munkákból többféle feladatot együttesen tartalmazó beruházás)</t>
  </si>
  <si>
    <t>2410_TELEP_EGYÉB</t>
  </si>
  <si>
    <t>a szennyvíztisztító telephez kapcsolódó, egyéb, a fenti kategóriákba nem besorolható beruházási feladatok (pl.: új hőszivattyú beépítése, NV Zrt. által javasolt 226. és 228. főcsoport)</t>
  </si>
  <si>
    <t>2511_VILL_IRÁNYTECH</t>
  </si>
  <si>
    <t>villamos- és irányítástechnika</t>
  </si>
  <si>
    <t>villamos- és irányítástechnikai beruházási feladatok, folyamatirányító rendszer kialakítása (pl.: új vezérlőszekrény létesítése, NV Zrt. által javasolt 225. főcsoport)</t>
  </si>
  <si>
    <t>2611_BIOGÁZ</t>
  </si>
  <si>
    <t>biogáz</t>
  </si>
  <si>
    <t>a biogáz hasznosításához szükséges rendszerhez kapcsolódó beruházási feladatok (pl.: új gázmotor beszerzése, NV Zrt. által javasolt 230. főcsoport)</t>
  </si>
  <si>
    <t>2711_NAPELEM</t>
  </si>
  <si>
    <t>napelem</t>
  </si>
  <si>
    <t>a napelemrendszer egységeihez kapcsolódó beruházási feladatok (pl.: új napelemes rendszer létesítése)</t>
  </si>
  <si>
    <t>2811_EGYÉB</t>
  </si>
  <si>
    <t>a szennyvízelvezetéshez és -tisztításhoz kapcsolódó, egyéb, a fenti kategóriákba nem besorolható beruházási feladatok (pl.: biztonságtechnika, vagyonvédelem, ingatlan-nyilvántartás, tervezés, engedélyeztetés)</t>
  </si>
  <si>
    <t>2911_NINCS FELADAT</t>
  </si>
  <si>
    <t>nincs feladat</t>
  </si>
  <si>
    <t>Az adott ütemben nem kerül feladat betervezésre, melynek indokolása a "MEGJEGYZÉS" című mezőben szükséges.</t>
  </si>
  <si>
    <t>A</t>
  </si>
  <si>
    <t>B</t>
  </si>
  <si>
    <t>C</t>
  </si>
  <si>
    <t>D</t>
  </si>
  <si>
    <t>E/1</t>
  </si>
  <si>
    <t>E/2</t>
  </si>
  <si>
    <t>fx</t>
  </si>
  <si>
    <t>VKEFFO</t>
  </si>
  <si>
    <t>F</t>
  </si>
  <si>
    <t>G</t>
  </si>
  <si>
    <t>I/1</t>
  </si>
  <si>
    <t>I/2</t>
  </si>
  <si>
    <t>J/1</t>
  </si>
  <si>
    <t>J/2</t>
  </si>
  <si>
    <t>H/1 -- Forrás megnevezése (I. ütem)</t>
  </si>
  <si>
    <t>H/2 -- Forrás megnevezése (II. ütem)</t>
  </si>
  <si>
    <t/>
  </si>
  <si>
    <t>Ellenőrzés</t>
  </si>
  <si>
    <t>Fontossági sorrend</t>
  </si>
  <si>
    <t>A beruházási feladat kategóriája</t>
  </si>
  <si>
    <t>Beruházás megnevezése</t>
  </si>
  <si>
    <t>Vízjogi létesítési/ elvi engedély száma (amennyiben rendelkezésre áll)</t>
  </si>
  <si>
    <t>Víziközmű-rendszer hivatali kódja</t>
  </si>
  <si>
    <t>Víziközmű-rendszer megnevezése</t>
  </si>
  <si>
    <t>FELADAT-AZONOSITO</t>
  </si>
  <si>
    <t>Ellátási terület</t>
  </si>
  <si>
    <t>Az érintett ellátásért felelős(ök) megnevezése</t>
  </si>
  <si>
    <t>Tervezett nettó költség [eFt]</t>
  </si>
  <si>
    <t>Megvalósítás várható időtartama - KEZDÉS</t>
  </si>
  <si>
    <t>Megvalósítás várható időtartama - BEFEJEZÉS</t>
  </si>
  <si>
    <t>A Felújítás tervezett nettó költsége a tervezési időszak ütemezése szerint [eFt] - I. ütem</t>
  </si>
  <si>
    <t>A Felújítás tervezett nettó költsége a tervezési időszak ütemezése szerint [eFt] - II. ütem</t>
  </si>
  <si>
    <t>Az EM rendelet 2. melléklet terhére elszámolni tervezett költség</t>
  </si>
  <si>
    <t>Használati díj [eFt]</t>
  </si>
  <si>
    <t>ÉCS [eFt]</t>
  </si>
  <si>
    <t>Közműfejlesztési hozzájárulás [eFt]</t>
  </si>
  <si>
    <t>Egyéb saját forrás [eFt]</t>
  </si>
  <si>
    <t>Díj [eFt]</t>
  </si>
  <si>
    <t>VFEA - EM rendelet 1. melléklet</t>
  </si>
  <si>
    <t>Egyéb állami támogatás [eFt]</t>
  </si>
  <si>
    <t>Önkormányzati támogatás [eFt]</t>
  </si>
  <si>
    <t>EU-s támogatás [eFt]</t>
  </si>
  <si>
    <t>Egyéb támogatás [eFt]</t>
  </si>
  <si>
    <t>Banki hitel, kötvénykibocsátás [eFt]</t>
  </si>
  <si>
    <t>Összesítés [eFt]</t>
  </si>
  <si>
    <t>Forrás (I. ütem) - ELLENŐRZÉS</t>
  </si>
  <si>
    <t>Forráshiányos a feladat (II. ütem)?</t>
  </si>
  <si>
    <t>Forrás (II. ütem) - ELLENŐRZÉS</t>
  </si>
  <si>
    <t>INDOKLÁS</t>
  </si>
  <si>
    <t>MEGJEGYZÉS</t>
  </si>
  <si>
    <t>Feladat sorszáma</t>
  </si>
  <si>
    <t>ISA</t>
  </si>
  <si>
    <t>Indoklás hossza</t>
  </si>
  <si>
    <t>Minden kitöltve? (kivéve a forrás) 1-igen;0-nem</t>
  </si>
  <si>
    <t>2027-2027: R
2027-x: RH
2028-x: H</t>
  </si>
  <si>
    <t>Van rövid távú feladat</t>
  </si>
  <si>
    <t>Ütem költségek hibásak? --- 1-igen; 0-nem</t>
  </si>
  <si>
    <t>1.ütem FORRÁS --- forráshiányos? 1-igen;0-nem</t>
  </si>
  <si>
    <t>1.ütem FORRÁS --- Összesítés</t>
  </si>
  <si>
    <t>1.ütem FORRÁS kitöltve? 1-igen, 0-nem</t>
  </si>
  <si>
    <t>1.ütem FORRÁS jól kitöltve? 1-igen;0-nem</t>
  </si>
  <si>
    <t>2.ütem FORRÁS --- forráshiányos? 1-igen;0-nem</t>
  </si>
  <si>
    <t>2.ütem FORRÁS kitöltve? 1-igen, 0-nem</t>
  </si>
  <si>
    <t>2.ütem FORRÁS jól kitöltve? 1-igen;0-nem</t>
  </si>
  <si>
    <t>2.FORRÁS ütem --- Összesítés</t>
  </si>
  <si>
    <t>Van feladat 1.ütem? 1-igen;0-nem</t>
  </si>
  <si>
    <t>Van feladat 2.ütem? 1-igen;0-nem</t>
  </si>
  <si>
    <t>1.ütem nullás a terv? 1-igen;0-nem</t>
  </si>
  <si>
    <t>2.ütem nullás a terv? 1-igen;0-nem</t>
  </si>
  <si>
    <t>Nullás és van indoklás rövidtáv 1-igen; 0-nem</t>
  </si>
  <si>
    <t>Nincs hosszútávú terv (ktg) indoklás?</t>
  </si>
  <si>
    <t>Nullás és van idnoklás rövidtáv 1-igen; 0-nem</t>
  </si>
  <si>
    <t>Nullás és van indoklás hosszútáv 1-igen; 0-nem</t>
  </si>
  <si>
    <t>A felújítási feladat kategóriája</t>
  </si>
  <si>
    <t>Felújítás megnevezése</t>
  </si>
  <si>
    <r>
      <t xml:space="preserve">Megvalósítás várható időtartama - </t>
    </r>
    <r>
      <rPr>
        <u/>
        <sz val="14"/>
        <color theme="1"/>
        <rFont val="Arial"/>
        <family val="2"/>
        <charset val="238"/>
      </rPr>
      <t>KEZDÉS</t>
    </r>
  </si>
  <si>
    <r>
      <t xml:space="preserve">Megvalósítás várható időtartama - </t>
    </r>
    <r>
      <rPr>
        <u/>
        <sz val="14"/>
        <color theme="1"/>
        <rFont val="Arial"/>
        <family val="2"/>
        <charset val="238"/>
      </rPr>
      <t>BEFEJEZÉS</t>
    </r>
  </si>
  <si>
    <t>VFEA - EM rendelet 2. melléklet (fenntartására fordítandó)</t>
  </si>
  <si>
    <t>HIÁNYOS kitöltés?!</t>
  </si>
  <si>
    <t>ÖSSZESÍTŐ szöveggel</t>
  </si>
  <si>
    <t>Kitöltés rendben! &gt;&gt; 1; Egyébként &gt;&gt; 0</t>
  </si>
  <si>
    <t>Rövid és jó</t>
  </si>
  <si>
    <t>Hosszú és jó</t>
  </si>
  <si>
    <r>
      <t xml:space="preserve">A beruházás tervezett nettó költsége a tervezési időszak ütemezése szerint [eFt] - </t>
    </r>
    <r>
      <rPr>
        <b/>
        <u/>
        <sz val="11"/>
        <color theme="1"/>
        <rFont val="Calibri"/>
        <family val="2"/>
        <charset val="238"/>
      </rPr>
      <t>I. ütem</t>
    </r>
  </si>
  <si>
    <r>
      <t>A beruházás tervezett nettó költsége a tervezési időszak ütemezése szerint [eFt] -</t>
    </r>
    <r>
      <rPr>
        <b/>
        <u/>
        <sz val="11"/>
        <color theme="1"/>
        <rFont val="Calibri"/>
        <family val="2"/>
        <charset val="238"/>
      </rPr>
      <t xml:space="preserve"> II. ütem</t>
    </r>
  </si>
  <si>
    <t>Hány feladat van a rendszeren</t>
  </si>
  <si>
    <t>Helyes kitöltések száma</t>
  </si>
  <si>
    <t>VAN rövidtávú terv?</t>
  </si>
  <si>
    <t>VAN hosszútávú terv?</t>
  </si>
  <si>
    <t>RÖGZÍTVE?</t>
  </si>
  <si>
    <t>új</t>
  </si>
  <si>
    <t>S001 Szombathely-Kőszeg szennyvízelvezetési és -tisztítási rendszer</t>
  </si>
  <si>
    <t>21-03009-1-035-01-01</t>
  </si>
  <si>
    <t>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t>
  </si>
  <si>
    <t>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t>
  </si>
  <si>
    <t>S025</t>
  </si>
  <si>
    <t>21-03197-1-001-00-00</t>
  </si>
  <si>
    <t>Rábahídvég Község Önkormányzata</t>
  </si>
  <si>
    <t>Rábahídvég</t>
  </si>
  <si>
    <t>S018</t>
  </si>
  <si>
    <t>21-03911-1-002-00-02</t>
  </si>
  <si>
    <t>Csákánydoroszló Község Önkormányzata, Ivánc Község Önkormányzata</t>
  </si>
  <si>
    <t>Csákánydoroszló, Ivánc</t>
  </si>
  <si>
    <t>S031</t>
  </si>
  <si>
    <t>21-04640-1-001-00-00</t>
  </si>
  <si>
    <t>Kám Község Önkormányzata</t>
  </si>
  <si>
    <t>Kám</t>
  </si>
  <si>
    <t>S012</t>
  </si>
  <si>
    <t>21-04695-1-002-01-14</t>
  </si>
  <si>
    <t>Alsóújlak Község Önkormányzata, Vasvár Város Önkormányzata</t>
  </si>
  <si>
    <t>Alsóújlak, Vasvár</t>
  </si>
  <si>
    <t>S030</t>
  </si>
  <si>
    <t>21-07278-1-001-00-10</t>
  </si>
  <si>
    <t>Püspökmolnári Község Önkormányzata</t>
  </si>
  <si>
    <t>Püspökmolnári</t>
  </si>
  <si>
    <t>S029</t>
  </si>
  <si>
    <t>21-07551-1-003-00-10</t>
  </si>
  <si>
    <t>Harasztifalu Község Önkormányzata, Nagykölked Község Önkormányzata, Rádóckölked Község Önkormányzata</t>
  </si>
  <si>
    <t>Harasztifalu, Nagykölked, Rádóckölked</t>
  </si>
  <si>
    <t>S050</t>
  </si>
  <si>
    <t>21-07667-1-001-01-00</t>
  </si>
  <si>
    <t>Oszkó Község Önkormányzata</t>
  </si>
  <si>
    <t>Oszkó</t>
  </si>
  <si>
    <t>S004</t>
  </si>
  <si>
    <t>21-08882-1-001-00-10</t>
  </si>
  <si>
    <t>Peresznye Község Önkormányzata</t>
  </si>
  <si>
    <t>Peresznye</t>
  </si>
  <si>
    <t>S008</t>
  </si>
  <si>
    <t>21-09229-1-001-00-13</t>
  </si>
  <si>
    <t>Tokorcs Község Önkormányzata</t>
  </si>
  <si>
    <t>Tokorcs</t>
  </si>
  <si>
    <t>S041</t>
  </si>
  <si>
    <t>21-10630-1-007-02-11</t>
  </si>
  <si>
    <t>Őriszentpéter Város Önkormányzata, Kisrákos Községi Önkormányzat, Nagyrákos Község Önkormányzata, Pankasz Községi Önkormányzat, Viszák Községi Önkormányzat, Ispánk Község Önkormányzata, Szalafő Község Önkormányzata</t>
  </si>
  <si>
    <t>Őriszentpéter, Kisrákos, Nagyrákos, Pankasz, Viszák, Ispánk, Szalafő</t>
  </si>
  <si>
    <t>S011</t>
  </si>
  <si>
    <t>21-10843-1-001-00-10</t>
  </si>
  <si>
    <t>Nick Község Önkormányzata</t>
  </si>
  <si>
    <t>Nick</t>
  </si>
  <si>
    <t>S010</t>
  </si>
  <si>
    <t>21-11387-1-009-00-03</t>
  </si>
  <si>
    <t>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t>
  </si>
  <si>
    <t>Csempeszkopács, Gyanógeregye, Ikervár, Meggyeskovácsi, Nemeskolta, Rum, Sorkifalud, Sorkikápolna, Zsennye</t>
  </si>
  <si>
    <t>S014</t>
  </si>
  <si>
    <t>21-11679-1-006-01-15</t>
  </si>
  <si>
    <t>Jánosháza Város Önkormányzata, Duka Község Önkormányzata, Karakó Község Önkormányzata, Kemenespálfa Községi Önkormányzat, Kissomlyó Község Önkormányzata, Nemeskeresztúr Község Önkormányzata</t>
  </si>
  <si>
    <t>Jánosháza, Duka, Karakó, Kemenespálfa, Kissomlyó, Nemeskeresztúr</t>
  </si>
  <si>
    <t>S005</t>
  </si>
  <si>
    <t>21-12140-1-004-00-00</t>
  </si>
  <si>
    <t>Csepreg Város Önkormányzata, Horvátzsidány Község Önkormányzata, Kiszsidány Község Önkormányzata, Ólmod Község Önkormányzata</t>
  </si>
  <si>
    <t>Csepreg, Horvátzsidány, Kiszsidány, Ólmod</t>
  </si>
  <si>
    <t>S026</t>
  </si>
  <si>
    <t>21-12724-1-001-00-12</t>
  </si>
  <si>
    <t>Csehimindszent Község Önkormányzata</t>
  </si>
  <si>
    <t>Csehimindszent</t>
  </si>
  <si>
    <t>S006</t>
  </si>
  <si>
    <t>21-12733-1-002-00-15</t>
  </si>
  <si>
    <t>Horvátlövő Község Önkormányzata, Pornóapáti Község Önkormányzata</t>
  </si>
  <si>
    <t>Horvátlövő, Pornóapáti</t>
  </si>
  <si>
    <t>S034 Kemenesmihályfa szennyvízelvezetési és tisztítási rendszer</t>
  </si>
  <si>
    <t>21-13426-1-001-01-10</t>
  </si>
  <si>
    <t>Kemenesmihályfa Községi Önkormányzat</t>
  </si>
  <si>
    <t>Kemenesmihályfa</t>
  </si>
  <si>
    <t>S015 Körmend szennyvízelvezetési és -tisztításirendszer</t>
  </si>
  <si>
    <t>21-13532-1-004-01-05</t>
  </si>
  <si>
    <t>Körmend Város Önkormányzata, Egyházashollós Község Önkormányzata, Magyarszecsőd Község Önkormányzata, Molnaszecsőd Község Önkormányzata</t>
  </si>
  <si>
    <t>Körmend, Egyházashollós, Magyarszecsőd, Molnaszecsőd</t>
  </si>
  <si>
    <t>S002</t>
  </si>
  <si>
    <t>21-13587-1-003-00-13</t>
  </si>
  <si>
    <t>Felsőcsatár Község Önkormányzata, Narda Község Önkormányzata, Vaskeresztes Község Önkormányzata</t>
  </si>
  <si>
    <t>Felsőcsatár, Narda, Vaskeresztes</t>
  </si>
  <si>
    <t>S032</t>
  </si>
  <si>
    <t>21-13958-1-001-00-12</t>
  </si>
  <si>
    <t>Ják Község Önkormányzata</t>
  </si>
  <si>
    <t>Ják</t>
  </si>
  <si>
    <t>S037 Mersevát szennyvízelvezetési és tisztítási rendszer</t>
  </si>
  <si>
    <t>21-14809-1-001-00-12</t>
  </si>
  <si>
    <t>Mersevát Község Önkormányzata</t>
  </si>
  <si>
    <t>Mersevát</t>
  </si>
  <si>
    <t>S027</t>
  </si>
  <si>
    <t>21-14997-1-001-00-15</t>
  </si>
  <si>
    <t>Hegyháthodász Községi Önkormányzat</t>
  </si>
  <si>
    <t>Hegyháthodász</t>
  </si>
  <si>
    <t>S024</t>
  </si>
  <si>
    <t>21-16142-1-001-00-00</t>
  </si>
  <si>
    <t>Külsővat Község Önkormányzata</t>
  </si>
  <si>
    <t>Külsővat</t>
  </si>
  <si>
    <t>S042</t>
  </si>
  <si>
    <t>21-17020-1-002-01-06</t>
  </si>
  <si>
    <t>Bajánsenye Község Önkormányzata, Kercaszomor Község Önkormányzata</t>
  </si>
  <si>
    <t>Bajánsenye, Kercaszomor</t>
  </si>
  <si>
    <t>S017</t>
  </si>
  <si>
    <t>21-18032-1-001-00-03</t>
  </si>
  <si>
    <t>Hegyhátszentjakab Község Önkormányzata</t>
  </si>
  <si>
    <t>Hegyhátszentjakab</t>
  </si>
  <si>
    <t>S036 Kemenesszentmárton szennyvízelvezetési és tisztítási rendszer</t>
  </si>
  <si>
    <t>21-20084-1-001-00-02</t>
  </si>
  <si>
    <t>Kemenesszentmárton Község Önkormányzata</t>
  </si>
  <si>
    <t>Kemenesszentmárton</t>
  </si>
  <si>
    <t>S033</t>
  </si>
  <si>
    <t>21-20349-1-002-00-02</t>
  </si>
  <si>
    <t>Bögöte Község Önkormányzata, Vashosszúfalu Község Önkormányzata</t>
  </si>
  <si>
    <t>Bögöte, Vashosszúfalu</t>
  </si>
  <si>
    <t>S013</t>
  </si>
  <si>
    <t>21-20880-1-001-01-01</t>
  </si>
  <si>
    <t>Hosszúpereszteg Község Önkormányzata</t>
  </si>
  <si>
    <t>Hosszúpereszteg - Szajk üdülőterület</t>
  </si>
  <si>
    <t>S019</t>
  </si>
  <si>
    <t>21-21254-1-001-00-06</t>
  </si>
  <si>
    <t>Szentpéterfa Községi Önkormányzat</t>
  </si>
  <si>
    <t>Szentpéterfa</t>
  </si>
  <si>
    <t>S039 Sárvár szennyvízelvezetési és – tisztítási rendszer</t>
  </si>
  <si>
    <t>21-21306-1-002-00-07</t>
  </si>
  <si>
    <t>Sárvár Város Önkormányzata, Rábapaty Község Önkormányzata</t>
  </si>
  <si>
    <t>Sárvár, Rábapaty</t>
  </si>
  <si>
    <t>S022</t>
  </si>
  <si>
    <t>21-21537-1-002-00-10</t>
  </si>
  <si>
    <t>Uraiújfalu Községi Önkormányzat, Vámoscsalád Községi Önkormányzat</t>
  </si>
  <si>
    <t>Uraiújfalu, Vámoscsalád</t>
  </si>
  <si>
    <t>S035 Kemenessömjén szennyvízelvezetési és tisztítási rendszer</t>
  </si>
  <si>
    <t>21-24484-1-001-00-00</t>
  </si>
  <si>
    <t>Kemenessömjén Község Önkormányzata</t>
  </si>
  <si>
    <t>Kemenessömjén</t>
  </si>
  <si>
    <t>S054 Magyarszombatfa szennyvízelvezetési és -tisztítási rendszer</t>
  </si>
  <si>
    <t>21-25423-1-001-00-03</t>
  </si>
  <si>
    <t>Magyarszombatfa Község Önkormányzata</t>
  </si>
  <si>
    <t>Magyarszombatfa</t>
  </si>
  <si>
    <t>S016</t>
  </si>
  <si>
    <t>21-25946-1-001-00-05</t>
  </si>
  <si>
    <t>Egyházasrádóc Község Önkormányzata</t>
  </si>
  <si>
    <t>Egyházasrádóc</t>
  </si>
  <si>
    <t>S028</t>
  </si>
  <si>
    <t>21-26620-1-002-00-14</t>
  </si>
  <si>
    <t>Katafa Községi Önkormányzat, Nádasd Községi Önkormányzat</t>
  </si>
  <si>
    <t>Katafa, Nádasd</t>
  </si>
  <si>
    <t>S038</t>
  </si>
  <si>
    <t>21-27094-1-001-01-03</t>
  </si>
  <si>
    <t>Celldömölk Város Önkormányzata</t>
  </si>
  <si>
    <t>Celldömölk</t>
  </si>
  <si>
    <t>S009</t>
  </si>
  <si>
    <t>21-29957-1-006-01-11</t>
  </si>
  <si>
    <t>Boba Község Önkormányzata, Borgáta Község Önkormányzata, Egyházashetye Község Önkormányzata, Káld Község Önkormányzata, Köcsk Község Önkormányzata, Nemeskocs Község Önkormányzata</t>
  </si>
  <si>
    <t>Boba, Borgáta, Egyházashetye, Káld, Köcsk, Nemeskocs</t>
  </si>
  <si>
    <t>S023</t>
  </si>
  <si>
    <t>21-30748-1-001-00-10</t>
  </si>
  <si>
    <t>Sitke Község Önkormányzata</t>
  </si>
  <si>
    <t>Sitke</t>
  </si>
  <si>
    <t>S003</t>
  </si>
  <si>
    <t>21-30881-1-001-00-02</t>
  </si>
  <si>
    <t>Répcelak Város Önkormányzata</t>
  </si>
  <si>
    <t>Répcelak</t>
  </si>
  <si>
    <t>S020</t>
  </si>
  <si>
    <t>21-30942-1-001-00-02</t>
  </si>
  <si>
    <t>Gersekarát Község Önkormányzata</t>
  </si>
  <si>
    <t>Gersekarát</t>
  </si>
  <si>
    <t>S052 / Hegyfalu szennyvízelvezető és tisztító rendszer/</t>
  </si>
  <si>
    <t>21-32188-1-005-00-00</t>
  </si>
  <si>
    <t>Hegyfalu Községi Önkormányzat, Pósfa Község Önkormányzata, Zsédeny Község Önkormányzata, Ölbő Község Önkormányzata, Szeleste Község Önkormányzata</t>
  </si>
  <si>
    <t>Hegyfalu, Pósfa, Zsédeny, Ölbő, Szeleste</t>
  </si>
  <si>
    <t>S007</t>
  </si>
  <si>
    <t>21-32629-1-004-00-02</t>
  </si>
  <si>
    <t>Csönge Község Önkormányzata, Kenyeri Község Önkormányzata, Ostffyasszonyfa Község Önkormányzata, Pápoc Község Önkormányzata</t>
  </si>
  <si>
    <t>Csönge, Kenyeri, Ostffyasszonyfa, Pápoc</t>
  </si>
  <si>
    <t>S053</t>
  </si>
  <si>
    <t>22-02246-1-001-00-13</t>
  </si>
  <si>
    <t>Vát Község Önkormányzata</t>
  </si>
  <si>
    <t>Vát</t>
  </si>
  <si>
    <t>S040</t>
  </si>
  <si>
    <t>22-04224-1-007-01-02</t>
  </si>
  <si>
    <t>Csörötnek Község Önkormányzata, Gasztony Községi Önkormányzat, Magyarlak Község Önkormányzata, Rábagyarmat Községi Önkormányzat, Rátót Község Önkormányzata, Rönök Község Önkormányzata, Vasszentmihály Község Önkormányzata</t>
  </si>
  <si>
    <t>Csörötnek, Gasztony, Magyarlak, Rábagyarmat, Rátót, Rönök, Vasszentmihály</t>
  </si>
  <si>
    <t>S051</t>
  </si>
  <si>
    <t>22-22549-1-002-01-06</t>
  </si>
  <si>
    <t>Alsószölnök Község Önkormányzata, Szakonyfalu Község Önkormányzata</t>
  </si>
  <si>
    <t>Alsószölnök, Szakonyfalu</t>
  </si>
  <si>
    <t>S021 /Szentgotthárd szennyvízelvezető és tisztító rendszer/</t>
  </si>
  <si>
    <t>22-31583-1-001-01-13</t>
  </si>
  <si>
    <t>Szentgotthárd Város Önkormányzata</t>
  </si>
  <si>
    <t>Szentgotthárd</t>
  </si>
  <si>
    <t>Az adatszolgáltatás</t>
  </si>
  <si>
    <t>MEKH azonosítószáma:</t>
  </si>
  <si>
    <t>vk_GFT_SZV_B_2</t>
  </si>
  <si>
    <t>címe:</t>
  </si>
  <si>
    <t>gyakorisága:</t>
  </si>
  <si>
    <t>Éves</t>
  </si>
  <si>
    <t>beszámolási időszak:</t>
  </si>
  <si>
    <t>2026-01-01</t>
  </si>
  <si>
    <t>Tárgyidőszak kezdete</t>
  </si>
  <si>
    <t>Tárgyidőszak vége</t>
  </si>
  <si>
    <t>teljesítésének határideje:</t>
  </si>
  <si>
    <t>2026-09-30</t>
  </si>
  <si>
    <t>Az adatszolgáltató</t>
  </si>
  <si>
    <t>neve:</t>
  </si>
  <si>
    <t>VASIVÍZ Vasv Megyei Víz és Csatornamű ZRt.</t>
  </si>
  <si>
    <t>9700 Szombathely, Rákóczi Ferenc utca 19</t>
  </si>
  <si>
    <t>MEKH nyilvántartási kódja:</t>
  </si>
  <si>
    <t>Megjegyzés</t>
  </si>
  <si>
    <t>.</t>
  </si>
  <si>
    <t>Ellátatlan területek csatornázása</t>
  </si>
  <si>
    <t>Keleti főgyűjtő -  kiépítése tervezéssel (gravitációs csatorna, nyomóvezeték, szennyvízátemelők, tervezés és építés)</t>
  </si>
  <si>
    <t>Szennyvíztisztító telep fejlesztése</t>
  </si>
  <si>
    <t>Szennyvízátemelők fejlesztése</t>
  </si>
  <si>
    <t>Záporkiömlők tehermentesítők fejlesztése</t>
  </si>
  <si>
    <t>Nyomóvezetékek meghosszabbítása</t>
  </si>
  <si>
    <t>Nincs feladat</t>
  </si>
  <si>
    <t>Szennyvíztisztító telep fejlesztés</t>
  </si>
  <si>
    <t>Hálózatfejlesztés</t>
  </si>
  <si>
    <t>Peresznye szvt. felhagyása, átemelő és nyomóvezeték építése, szennyvíz átvezetése Csepregre.</t>
  </si>
  <si>
    <t>Szzenyvízátemelők fejlesztése</t>
  </si>
  <si>
    <t>Nick szvt. gépház mesterséges szellőztetésének kialakítása.</t>
  </si>
  <si>
    <t>Monitoring rendszer kiépítése a hálózaton lévő vákuumszelepekhez bejelzés bővítése</t>
  </si>
  <si>
    <t>Nick szvt. felhagyása (kivétel a vákuumgépház), nyomóvezeték építése Répcelakra. - Tervezés, kivitelezés</t>
  </si>
  <si>
    <t>Szennyvíztisztító telepi fejlesztés</t>
  </si>
  <si>
    <t xml:space="preserve">Ellátatlan területek csatornázása </t>
  </si>
  <si>
    <t>Új szennyvíztisztító telep építése Hosszúpereszteg település csatornázásával egyidejűleg</t>
  </si>
  <si>
    <t>Szennyvízátemelő fejlesztése</t>
  </si>
  <si>
    <t>Agglomeráció bővítés - Pinkamindszent, Magyarnádalja, Vasalja, Kemestaródfa települések csatlakozása, és telep fejlesztés</t>
  </si>
  <si>
    <t>Agglomeráció bővítés, szennyvíztelep fejlesztés</t>
  </si>
  <si>
    <t>Agglomeráció bővítés (Szaknyér, Őrimagyarósd); ill. Hegyhátszentjakab ellátatlan területek csatornázása, új szennyvíztelep építése</t>
  </si>
  <si>
    <t>Agglomeráció bővítés kapcsolódó települések (Hegyhátszentmárton, Felsőmarác)</t>
  </si>
  <si>
    <t>Agglomeráció bővítés (Telekes, Sárfimizdó) és szennyvíztisztító telep bővítése</t>
  </si>
  <si>
    <t>Ellátatlan területek csatornázása (Jakabháza, Farkasfa)</t>
  </si>
  <si>
    <t>Új átemelő építése üzembiztonsági okokból</t>
  </si>
  <si>
    <t xml:space="preserve">Külsővat szvt. és 2 db átemelő távfelügyeletének (GPRS) kiépítése, bejelzés becsatolása a diszpécserközpontba. </t>
  </si>
  <si>
    <t>Átemelők fejlesztése</t>
  </si>
  <si>
    <t xml:space="preserve">Hegyháthodász szennyvízelvezetési rendszer folymatirányításának bejelzése diszpécser központba </t>
  </si>
  <si>
    <t>Szennyvíztisztító telep felhagyása és átkötése másik rendszerre. Tervezés és kivitelezés.</t>
  </si>
  <si>
    <t>Agglomeráció bővítés (Hegyhátsál, Daraboshegy)</t>
  </si>
  <si>
    <t>Szennyvíztisztító telep felhagyása, átkötés Egyházasrádócra</t>
  </si>
  <si>
    <t>Agglomeráció bővítés, új szennyvíztisztító telep létesítése (Csipkerek, Szemenye, Egervölgy)</t>
  </si>
  <si>
    <t>Nincs Feladat</t>
  </si>
  <si>
    <t>Szennyvíztisztító telep felhagyása, csatlakozás a Szergény központú agglomerációhoz</t>
  </si>
  <si>
    <t xml:space="preserve">Szennyvíztisztító felhagyása - telep rekultivációja
</t>
  </si>
  <si>
    <t>Szergény központú agglomerációhoz való csatlakozási eljárás megindítása és ahhoz való csatlakozás- rákötés kiépítése.</t>
  </si>
  <si>
    <t>Átemelő fejlesztés</t>
  </si>
  <si>
    <t xml:space="preserve">Nagyvárad úti V. sz. átemelő nyomóvezetékének bővítése </t>
  </si>
  <si>
    <t>Ipari park szennyvíz átemelő villamos betáplálás és vezérlő szekrény létesítése</t>
  </si>
  <si>
    <t>Ipari Park szennyvíz hálózatának kiépítése</t>
  </si>
  <si>
    <t xml:space="preserve">Sárvár, Iparterület szennyvízátemelőhöz, megfelelő teherbírású szerviz út kialakítása. </t>
  </si>
  <si>
    <t>Agglomeráció bővítés (Kondorfa település)</t>
  </si>
  <si>
    <t>Alsószölnök-Szakonyfalu nyomóvezeték szállítási kapacitásának felülvizsgálata és bővítése</t>
  </si>
  <si>
    <t>Agglomeráció bővítés (Felsőszölnök)</t>
  </si>
  <si>
    <t>Telep kapacításbővítés</t>
  </si>
  <si>
    <t>Pósfa I. átemelőhöz telepített aggregátor kiéptése</t>
  </si>
  <si>
    <t>Aggregátor automata üzemének kialakítása (szvtt automatizálás)</t>
  </si>
  <si>
    <t>VA/ETDR-EOF/693-20/2025</t>
  </si>
  <si>
    <t>-</t>
  </si>
  <si>
    <t>--</t>
  </si>
  <si>
    <t>igen</t>
  </si>
  <si>
    <t>Csak a II. ütemre van tervezve feladat.</t>
  </si>
  <si>
    <t>Csak a II. ütemre van tervezve feladat. Nincs felhasználható szennyvíz használati díj.</t>
  </si>
  <si>
    <t>Energiahatékonyságot célzó beruházás</t>
  </si>
  <si>
    <t>H</t>
  </si>
  <si>
    <t>Nem rövidtávú a feladat.</t>
  </si>
  <si>
    <t>A forrás egyenlő a költséggel (I.ütem).</t>
  </si>
  <si>
    <t>Nem hosszútávú a feladat.</t>
  </si>
  <si>
    <t>R</t>
  </si>
  <si>
    <t>Nincs hosszútávú terv!</t>
  </si>
  <si>
    <t>?</t>
  </si>
  <si>
    <t>4200_50_FIV_2026</t>
  </si>
  <si>
    <t>Forráshiányos a feladat!</t>
  </si>
  <si>
    <t>RH</t>
  </si>
  <si>
    <t>4217_59_FIV_2026</t>
  </si>
  <si>
    <t>4220_100_FIV_2026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</si>
</sst>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eneral&quot; eFt&quot;"/>
  </numFmts>
  <fonts count="26" x14ac:knownFonts="1">
    <font>
      <sz val="11"/>
      <name val="Calibri"/>
      <charset val="238"/>
    </font>
    <font>
      <sz val="11"/>
      <color theme="1"/>
      <name val="Calibri"/>
      <family val="2"/>
      <charset val="238"/>
      <scheme val="minor"/>
    </font>
    <font>
      <sz val="11"/>
      <name val="Calibri"/>
      <family val="2"/>
      <charset val="238"/>
    </font>
    <font>
      <sz val="11"/>
      <name val="Times New Roman"/>
      <family val="1"/>
      <charset val="238"/>
    </font>
    <font>
      <sz val="11"/>
      <color theme="1"/>
      <name val="Calibri"/>
      <family val="2"/>
      <charset val="238"/>
    </font>
    <font>
      <sz val="12"/>
      <name val="Arial"/>
      <family val="2"/>
      <charset val="238"/>
    </font>
    <font>
      <b/>
      <sz val="12"/>
      <color theme="1"/>
      <name val="Arial"/>
      <family val="2"/>
      <charset val="238"/>
    </font>
    <font>
      <b/>
      <sz val="12"/>
      <name val="Arial"/>
      <family val="2"/>
      <charset val="238"/>
    </font>
    <font>
      <sz val="12"/>
      <color theme="1"/>
      <name val="Arial"/>
      <family val="2"/>
      <charset val="238"/>
    </font>
    <font>
      <sz val="12"/>
      <color theme="1"/>
      <name val="Calibri"/>
      <family val="2"/>
      <charset val="238"/>
      <scheme val="minor"/>
    </font>
    <font>
      <sz val="11"/>
      <name val="Calibri"/>
      <family val="2"/>
      <charset val="238"/>
    </font>
    <font>
      <sz val="14"/>
      <color theme="1"/>
      <name val="Calibri"/>
      <family val="2"/>
      <charset val="238"/>
      <scheme val="minor"/>
    </font>
    <font>
      <b/>
      <sz val="16"/>
      <color theme="1"/>
      <name val="Arial"/>
      <family val="2"/>
      <charset val="238"/>
    </font>
    <font>
      <b/>
      <i/>
      <sz val="11"/>
      <color theme="1"/>
      <name val="Calibri"/>
      <family val="2"/>
      <charset val="238"/>
    </font>
    <font>
      <b/>
      <sz val="11"/>
      <color theme="1"/>
      <name val="Calibri"/>
      <family val="2"/>
      <charset val="238"/>
    </font>
    <font>
      <b/>
      <sz val="16"/>
      <name val="Arial"/>
      <family val="2"/>
      <charset val="238"/>
    </font>
    <font>
      <b/>
      <u/>
      <sz val="12"/>
      <name val="Arial"/>
      <family val="2"/>
      <charset val="238"/>
    </font>
    <font>
      <i/>
      <u/>
      <sz val="12"/>
      <name val="Arial"/>
      <family val="2"/>
      <charset val="238"/>
    </font>
    <font>
      <i/>
      <sz val="12"/>
      <name val="Arial"/>
      <family val="2"/>
      <charset val="238"/>
    </font>
    <font>
      <b/>
      <sz val="12"/>
      <color rgb="FF000000"/>
      <name val="Arial"/>
      <family val="2"/>
      <charset val="238"/>
    </font>
    <font>
      <sz val="12"/>
      <color rgb="FF000000"/>
      <name val="Arial"/>
      <family val="2"/>
      <charset val="238"/>
    </font>
    <font>
      <b/>
      <sz val="16"/>
      <color rgb="FF000000"/>
      <name val="Arial"/>
      <family val="2"/>
      <charset val="238"/>
    </font>
    <font>
      <sz val="16"/>
      <color theme="1"/>
      <name val="Arial"/>
      <family val="2"/>
      <charset val="238"/>
    </font>
    <font>
      <i/>
      <sz val="16"/>
      <color theme="1"/>
      <name val="Arial"/>
      <family val="2"/>
      <charset val="238"/>
    </font>
    <font>
      <u/>
      <sz val="14"/>
      <color theme="1"/>
      <name val="Arial"/>
      <family val="2"/>
      <charset val="238"/>
    </font>
    <font>
      <b/>
      <u/>
      <sz val="11"/>
      <color theme="1"/>
      <name val="Calibri"/>
      <family val="2"/>
      <charset val="238"/>
    </font>
  </fonts>
  <fills count="26">
    <fill>
      <patternFill patternType="none"/>
    </fill>
    <fill>
      <patternFill patternType="gray125"/>
    </fill>
    <fill>
      <patternFill patternType="solid">
        <fgColor rgb="FFFFFFFF"/>
      </patternFill>
    </fill>
    <fill>
      <patternFill patternType="solid">
        <fgColor rgb="FFDBDBDB"/>
      </patternFill>
    </fill>
    <fill>
      <patternFill patternType="solid">
        <fgColor rgb="FFB4C6E7"/>
      </patternFill>
    </fill>
    <fill>
      <patternFill patternType="solid">
        <fgColor rgb="FFD8E4BC"/>
      </patternFill>
    </fill>
    <fill>
      <patternFill patternType="solid">
        <fgColor rgb="FFFFFFCC"/>
      </patternFill>
    </fill>
    <fill>
      <patternFill patternType="solid">
        <fgColor theme="7" tint="0.59999389629810485"/>
        <bgColor indexed="64"/>
      </patternFill>
    </fill>
    <fill>
      <patternFill patternType="solid">
        <fgColor theme="2" tint="-0.249977111117893"/>
        <bgColor indexed="64"/>
      </patternFill>
    </fill>
    <fill>
      <patternFill patternType="solid">
        <fgColor rgb="FFFF000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CC"/>
        <bgColor indexed="64"/>
      </patternFill>
    </fill>
    <fill>
      <patternFill patternType="solid">
        <fgColor rgb="FFDBDBDB"/>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8" tint="0.39994506668294322"/>
        <bgColor indexed="64"/>
      </patternFill>
    </fill>
    <fill>
      <patternFill patternType="solid">
        <fgColor theme="6" tint="0.79998168889431442"/>
        <bgColor indexed="64"/>
      </patternFill>
    </fill>
    <fill>
      <patternFill patternType="solid">
        <fgColor theme="7" tint="-0.24994659260841701"/>
        <bgColor indexed="64"/>
      </patternFill>
    </fill>
    <fill>
      <patternFill patternType="solid">
        <fgColor theme="5" tint="0.59996337778862885"/>
        <bgColor indexed="64"/>
      </patternFill>
    </fill>
    <fill>
      <patternFill patternType="solid">
        <fgColor theme="5" tint="0.59999389629810485"/>
        <bgColor indexed="64"/>
      </patternFill>
    </fill>
    <fill>
      <patternFill patternType="solid">
        <fgColor theme="0" tint="-0.249977111117893"/>
        <bgColor indexed="64"/>
      </patternFill>
    </fill>
  </fills>
  <borders count="70">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Dashed">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medium">
        <color indexed="64"/>
      </left>
      <right style="mediumDashed">
        <color indexed="64"/>
      </right>
      <top style="thin">
        <color indexed="64"/>
      </top>
      <bottom style="thin">
        <color indexed="64"/>
      </bottom>
      <diagonal/>
    </border>
    <border>
      <left style="medium">
        <color indexed="64"/>
      </left>
      <right style="mediumDashed">
        <color indexed="64"/>
      </right>
      <top style="medium">
        <color indexed="64"/>
      </top>
      <bottom style="thin">
        <color indexed="64"/>
      </bottom>
      <diagonal/>
    </border>
    <border>
      <left style="mediumDashed">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Dashed">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Dashed">
        <color indexed="64"/>
      </right>
      <top style="thin">
        <color indexed="64"/>
      </top>
      <bottom/>
      <diagonal/>
    </border>
    <border>
      <left/>
      <right style="thin">
        <color indexed="64"/>
      </right>
      <top style="thin">
        <color indexed="64"/>
      </top>
      <bottom/>
      <diagonal/>
    </border>
    <border>
      <left style="medium">
        <color indexed="64"/>
      </left>
      <right style="mediumDashed">
        <color indexed="64"/>
      </right>
      <top style="thin">
        <color indexed="64"/>
      </top>
      <bottom style="medium">
        <color indexed="64"/>
      </bottom>
      <diagonal/>
    </border>
    <border>
      <left style="mediumDashed">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Dashed">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Dashed">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2" borderId="0"/>
    <xf numFmtId="0" fontId="1" fillId="0" borderId="0"/>
  </cellStyleXfs>
  <cellXfs count="250">
    <xf numFmtId="0" fontId="0" fillId="2" borderId="0" xfId="0" applyNumberFormat="1" applyFont="1" applyFill="1" applyBorder="1" applyProtection="1"/>
    <xf numFmtId="0" fontId="8" fillId="9" borderId="3" xfId="0" applyNumberFormat="1" applyFont="1" applyFill="1" applyBorder="1" applyAlignment="1" applyProtection="1">
      <alignment horizontal="left" vertical="center" wrapText="1"/>
    </xf>
    <xf numFmtId="0" fontId="0" fillId="2" borderId="0" xfId="0" applyNumberFormat="1" applyFont="1" applyFill="1" applyBorder="1" applyAlignment="1" applyProtection="1">
      <alignment wrapText="1"/>
    </xf>
    <xf numFmtId="0" fontId="8" fillId="7" borderId="5" xfId="0" applyNumberFormat="1" applyFont="1" applyFill="1" applyBorder="1" applyAlignment="1" applyProtection="1">
      <alignment horizontal="left" vertical="center" wrapText="1"/>
    </xf>
    <xf numFmtId="0" fontId="9" fillId="11" borderId="3" xfId="0" applyNumberFormat="1" applyFont="1" applyFill="1" applyBorder="1" applyAlignment="1" applyProtection="1">
      <alignment horizontal="left" vertical="center" wrapText="1"/>
    </xf>
    <xf numFmtId="0" fontId="9" fillId="11" borderId="3" xfId="0" applyNumberFormat="1" applyFont="1" applyFill="1" applyBorder="1" applyAlignment="1" applyProtection="1">
      <alignment horizontal="center" vertical="center" wrapText="1"/>
    </xf>
    <xf numFmtId="0" fontId="0" fillId="4" borderId="3" xfId="0" applyNumberFormat="1" applyFont="1" applyFill="1" applyBorder="1" applyAlignment="1" applyProtection="1">
      <alignment wrapText="1"/>
    </xf>
    <xf numFmtId="164" fontId="0" fillId="4" borderId="3" xfId="0" applyNumberFormat="1" applyFont="1" applyFill="1" applyBorder="1" applyAlignment="1" applyProtection="1">
      <alignment wrapText="1"/>
    </xf>
    <xf numFmtId="164" fontId="0" fillId="6" borderId="3" xfId="0" applyNumberFormat="1" applyFont="1" applyFill="1" applyBorder="1" applyAlignment="1" applyProtection="1">
      <alignment wrapText="1"/>
    </xf>
    <xf numFmtId="0" fontId="9" fillId="11" borderId="3" xfId="0" applyNumberFormat="1" applyFont="1" applyFill="1" applyBorder="1" applyAlignment="1" applyProtection="1">
      <alignment vertical="center" wrapText="1"/>
    </xf>
    <xf numFmtId="0" fontId="10" fillId="3" borderId="3" xfId="0" applyNumberFormat="1" applyFont="1" applyFill="1" applyBorder="1" applyAlignment="1" applyProtection="1">
      <alignment horizontal="center" vertical="center" wrapText="1"/>
    </xf>
    <xf numFmtId="0" fontId="10" fillId="2" borderId="0" xfId="0" applyNumberFormat="1" applyFont="1" applyFill="1" applyBorder="1" applyAlignment="1" applyProtection="1">
      <alignment horizontal="center" vertical="center" wrapText="1"/>
    </xf>
    <xf numFmtId="0" fontId="11" fillId="8" borderId="3" xfId="0" applyNumberFormat="1" applyFont="1" applyFill="1" applyBorder="1" applyAlignment="1" applyProtection="1">
      <alignment horizontal="center" vertical="center" wrapText="1"/>
    </xf>
    <xf numFmtId="164" fontId="0" fillId="13" borderId="3" xfId="0" applyNumberFormat="1" applyFont="1" applyFill="1" applyBorder="1" applyAlignment="1" applyProtection="1">
      <alignment wrapText="1"/>
    </xf>
    <xf numFmtId="1" fontId="3" fillId="13" borderId="3" xfId="0" applyNumberFormat="1" applyFont="1" applyFill="1" applyBorder="1" applyAlignment="1" applyProtection="1">
      <alignment wrapText="1"/>
    </xf>
    <xf numFmtId="49" fontId="3" fillId="13" borderId="3" xfId="0" applyNumberFormat="1" applyFont="1" applyFill="1" applyBorder="1" applyAlignment="1" applyProtection="1">
      <alignment wrapText="1"/>
    </xf>
    <xf numFmtId="0" fontId="10" fillId="12" borderId="3" xfId="0" applyNumberFormat="1" applyFont="1" applyFill="1" applyBorder="1" applyAlignment="1" applyProtection="1">
      <alignment horizontal="center" vertical="center" wrapText="1"/>
    </xf>
    <xf numFmtId="0" fontId="10" fillId="14" borderId="3" xfId="0" applyNumberFormat="1" applyFont="1" applyFill="1" applyBorder="1" applyAlignment="1" applyProtection="1">
      <alignment horizontal="center" vertical="center" wrapText="1"/>
    </xf>
    <xf numFmtId="0" fontId="5" fillId="14" borderId="8" xfId="0" applyNumberFormat="1" applyFont="1" applyFill="1" applyBorder="1" applyAlignment="1" applyProtection="1">
      <alignment horizontal="center" vertical="center"/>
    </xf>
    <xf numFmtId="0" fontId="8" fillId="14" borderId="10" xfId="0" applyNumberFormat="1" applyFont="1" applyFill="1" applyBorder="1" applyAlignment="1" applyProtection="1">
      <alignment horizontal="center" vertical="center" wrapText="1"/>
    </xf>
    <xf numFmtId="0" fontId="10" fillId="2" borderId="0" xfId="0" applyNumberFormat="1" applyFont="1" applyFill="1" applyBorder="1" applyProtection="1"/>
    <xf numFmtId="0" fontId="10" fillId="2" borderId="0" xfId="0" applyNumberFormat="1" applyFont="1" applyFill="1" applyBorder="1" applyProtection="1"/>
    <xf numFmtId="0" fontId="10" fillId="16" borderId="3" xfId="0" applyNumberFormat="1" applyFont="1" applyFill="1" applyBorder="1" applyAlignment="1" applyProtection="1">
      <alignment vertical="center"/>
    </xf>
    <xf numFmtId="0" fontId="14" fillId="2" borderId="14" xfId="0" applyNumberFormat="1" applyFont="1" applyFill="1" applyBorder="1" applyAlignment="1" applyProtection="1">
      <alignment horizontal="center" vertical="center" wrapText="1"/>
    </xf>
    <xf numFmtId="0" fontId="14" fillId="2" borderId="15" xfId="0" applyNumberFormat="1" applyFont="1" applyFill="1" applyBorder="1" applyAlignment="1" applyProtection="1">
      <alignment horizontal="center" vertical="center" wrapText="1"/>
    </xf>
    <xf numFmtId="0" fontId="14" fillId="2" borderId="16" xfId="0" applyNumberFormat="1" applyFont="1" applyFill="1" applyBorder="1" applyAlignment="1" applyProtection="1">
      <alignment horizontal="center" vertical="center" wrapText="1"/>
    </xf>
    <xf numFmtId="0" fontId="14" fillId="0" borderId="17" xfId="0" applyNumberFormat="1" applyFont="1" applyFill="1" applyBorder="1" applyAlignment="1" applyProtection="1">
      <alignment horizontal="center" vertical="center" wrapText="1"/>
    </xf>
    <xf numFmtId="0" fontId="14" fillId="0" borderId="18" xfId="0" applyNumberFormat="1" applyFont="1" applyFill="1" applyBorder="1" applyAlignment="1" applyProtection="1">
      <alignment horizontal="center" vertical="center" wrapText="1"/>
    </xf>
    <xf numFmtId="0" fontId="14" fillId="2" borderId="19" xfId="0" applyNumberFormat="1" applyFont="1" applyFill="1" applyBorder="1" applyAlignment="1" applyProtection="1">
      <alignment horizontal="center" vertical="center" wrapText="1"/>
    </xf>
    <xf numFmtId="0" fontId="14" fillId="0" borderId="20" xfId="0" applyNumberFormat="1" applyFont="1" applyFill="1" applyBorder="1" applyAlignment="1" applyProtection="1">
      <alignment horizontal="center" vertical="center" wrapText="1"/>
    </xf>
    <xf numFmtId="0" fontId="14" fillId="0" borderId="21" xfId="0" applyNumberFormat="1" applyFont="1" applyFill="1" applyBorder="1" applyAlignment="1" applyProtection="1">
      <alignment horizontal="center" vertical="center" wrapText="1"/>
    </xf>
    <xf numFmtId="0" fontId="14" fillId="2" borderId="22" xfId="0" applyNumberFormat="1" applyFont="1" applyFill="1" applyBorder="1" applyAlignment="1" applyProtection="1">
      <alignment horizontal="center" vertical="center" wrapText="1"/>
    </xf>
    <xf numFmtId="0" fontId="4" fillId="16" borderId="3" xfId="0" applyNumberFormat="1" applyFont="1" applyFill="1" applyBorder="1" applyAlignment="1" applyProtection="1">
      <alignment vertical="center"/>
    </xf>
    <xf numFmtId="0" fontId="4" fillId="16" borderId="3" xfId="0" applyNumberFormat="1" applyFont="1" applyFill="1" applyBorder="1" applyAlignment="1" applyProtection="1">
      <alignment horizontal="center" vertical="center" wrapText="1"/>
    </xf>
    <xf numFmtId="3" fontId="14" fillId="17" borderId="14" xfId="0" applyNumberFormat="1" applyFont="1" applyFill="1" applyBorder="1" applyAlignment="1" applyProtection="1">
      <alignment horizontal="center" vertical="center"/>
    </xf>
    <xf numFmtId="0" fontId="4" fillId="16" borderId="3" xfId="0" applyNumberFormat="1" applyFont="1" applyFill="1" applyBorder="1" applyAlignment="1" applyProtection="1">
      <alignment horizontal="center" vertical="center"/>
    </xf>
    <xf numFmtId="0" fontId="4" fillId="7" borderId="3" xfId="0" applyNumberFormat="1" applyFont="1" applyFill="1" applyBorder="1" applyAlignment="1" applyProtection="1">
      <alignment horizontal="left" vertical="center" wrapText="1"/>
    </xf>
    <xf numFmtId="3" fontId="14" fillId="17" borderId="5" xfId="0" applyNumberFormat="1" applyFont="1" applyFill="1" applyBorder="1" applyAlignment="1" applyProtection="1">
      <alignment horizontal="right" vertical="center"/>
    </xf>
    <xf numFmtId="0" fontId="0" fillId="2" borderId="0" xfId="0" applyNumberFormat="1" applyFont="1" applyFill="1" applyBorder="1" applyProtection="1"/>
    <xf numFmtId="0" fontId="3" fillId="18" borderId="3" xfId="0" applyNumberFormat="1" applyFont="1" applyFill="1" applyBorder="1" applyAlignment="1" applyProtection="1">
      <alignment vertical="center" wrapText="1"/>
    </xf>
    <xf numFmtId="0" fontId="8" fillId="19" borderId="14" xfId="1" applyNumberFormat="1" applyFont="1" applyFill="1" applyBorder="1" applyAlignment="1" applyProtection="1">
      <alignment horizontal="center" vertical="center"/>
    </xf>
    <xf numFmtId="0" fontId="1" fillId="0" borderId="0" xfId="1" applyNumberFormat="1" applyFont="1" applyFill="1" applyBorder="1" applyProtection="1"/>
    <xf numFmtId="0" fontId="10" fillId="15" borderId="3" xfId="0" applyNumberFormat="1" applyFont="1" applyFill="1" applyBorder="1" applyProtection="1"/>
    <xf numFmtId="0" fontId="15" fillId="2" borderId="11" xfId="0" applyNumberFormat="1" applyFont="1" applyFill="1" applyBorder="1" applyAlignment="1" applyProtection="1">
      <alignment horizontal="centerContinuous" vertical="center"/>
    </xf>
    <xf numFmtId="0" fontId="15" fillId="2" borderId="12" xfId="0" applyNumberFormat="1" applyFont="1" applyFill="1" applyBorder="1" applyAlignment="1" applyProtection="1">
      <alignment horizontal="centerContinuous" vertical="center"/>
    </xf>
    <xf numFmtId="0" fontId="16" fillId="2" borderId="18" xfId="0" applyNumberFormat="1" applyFont="1" applyFill="1" applyBorder="1" applyAlignment="1" applyProtection="1">
      <alignment horizontal="center" vertical="center"/>
    </xf>
    <xf numFmtId="0" fontId="16" fillId="2" borderId="16" xfId="0" applyNumberFormat="1" applyFont="1" applyFill="1" applyBorder="1" applyAlignment="1" applyProtection="1">
      <alignment horizontal="center" vertical="center"/>
    </xf>
    <xf numFmtId="0" fontId="0" fillId="2" borderId="12" xfId="0" applyNumberFormat="1" applyFont="1" applyFill="1" applyBorder="1" applyAlignment="1" applyProtection="1">
      <alignment horizontal="centerContinuous"/>
    </xf>
    <xf numFmtId="0" fontId="0" fillId="2" borderId="13" xfId="0" applyNumberFormat="1" applyFont="1" applyFill="1" applyBorder="1" applyAlignment="1" applyProtection="1">
      <alignment horizontal="centerContinuous"/>
    </xf>
    <xf numFmtId="0" fontId="0" fillId="2" borderId="0" xfId="0" applyNumberFormat="1" applyFont="1" applyFill="1" applyBorder="1" applyProtection="1"/>
    <xf numFmtId="0" fontId="12" fillId="2" borderId="17" xfId="0" applyNumberFormat="1" applyFont="1" applyFill="1" applyBorder="1" applyAlignment="1" applyProtection="1">
      <alignment horizontal="centerContinuous" vertical="center" wrapText="1"/>
    </xf>
    <xf numFmtId="0" fontId="6" fillId="2" borderId="23" xfId="0" applyNumberFormat="1" applyFont="1" applyFill="1" applyBorder="1" applyAlignment="1" applyProtection="1">
      <alignment horizontal="centerContinuous" vertical="center"/>
    </xf>
    <xf numFmtId="0" fontId="12" fillId="2" borderId="14" xfId="0" applyNumberFormat="1" applyFont="1" applyFill="1" applyBorder="1" applyAlignment="1" applyProtection="1">
      <alignment horizontal="centerContinuous" vertical="center"/>
    </xf>
    <xf numFmtId="0" fontId="6" fillId="2" borderId="16" xfId="0" applyNumberFormat="1" applyFont="1" applyFill="1" applyBorder="1" applyAlignment="1" applyProtection="1">
      <alignment horizontal="centerContinuous" vertical="center"/>
    </xf>
    <xf numFmtId="0" fontId="6" fillId="2" borderId="26" xfId="0" applyNumberFormat="1" applyFont="1" applyFill="1" applyBorder="1" applyAlignment="1" applyProtection="1">
      <alignment horizontal="center" vertical="center" wrapText="1"/>
    </xf>
    <xf numFmtId="0" fontId="6" fillId="0" borderId="27" xfId="0" applyNumberFormat="1" applyFont="1" applyFill="1" applyBorder="1" applyAlignment="1" applyProtection="1">
      <alignment horizontal="left" vertical="center" wrapText="1"/>
    </xf>
    <xf numFmtId="0" fontId="8" fillId="7" borderId="28" xfId="0" applyNumberFormat="1" applyFont="1" applyFill="1" applyBorder="1" applyAlignment="1" applyProtection="1">
      <alignment horizontal="left" vertical="center" wrapText="1"/>
    </xf>
    <xf numFmtId="0" fontId="6" fillId="2" borderId="26" xfId="0" applyNumberFormat="1" applyFont="1" applyFill="1" applyBorder="1" applyAlignment="1" applyProtection="1">
      <alignment horizontal="center" vertical="center"/>
    </xf>
    <xf numFmtId="0" fontId="6" fillId="0" borderId="29" xfId="0" applyNumberFormat="1" applyFont="1" applyFill="1" applyBorder="1" applyAlignment="1" applyProtection="1">
      <alignment vertical="center"/>
    </xf>
    <xf numFmtId="0" fontId="8" fillId="7" borderId="26" xfId="0" applyNumberFormat="1" applyFont="1" applyFill="1" applyBorder="1" applyAlignment="1" applyProtection="1">
      <alignment vertical="center"/>
    </xf>
    <xf numFmtId="0" fontId="19" fillId="20" borderId="5" xfId="0" applyNumberFormat="1" applyFont="1" applyFill="1" applyBorder="1" applyAlignment="1" applyProtection="1">
      <alignment vertical="center" wrapText="1"/>
    </xf>
    <xf numFmtId="0" fontId="8" fillId="20" borderId="34" xfId="0" applyNumberFormat="1" applyFont="1" applyFill="1" applyBorder="1" applyAlignment="1" applyProtection="1">
      <alignment horizontal="left" vertical="center" wrapText="1"/>
    </xf>
    <xf numFmtId="0" fontId="6" fillId="2" borderId="35" xfId="0" applyNumberFormat="1" applyFont="1" applyFill="1" applyBorder="1" applyAlignment="1" applyProtection="1">
      <alignment horizontal="center" vertical="center" wrapText="1"/>
    </xf>
    <xf numFmtId="0" fontId="8" fillId="2" borderId="1" xfId="0" applyNumberFormat="1" applyFont="1" applyFill="1" applyBorder="1" applyAlignment="1" applyProtection="1">
      <alignment horizontal="left" vertical="center" wrapText="1"/>
    </xf>
    <xf numFmtId="0" fontId="8" fillId="9" borderId="35" xfId="0" applyNumberFormat="1" applyFont="1" applyFill="1" applyBorder="1" applyAlignment="1" applyProtection="1">
      <alignment horizontal="left" vertical="center" wrapText="1"/>
    </xf>
    <xf numFmtId="0" fontId="6" fillId="2" borderId="28" xfId="0" applyNumberFormat="1" applyFont="1" applyFill="1" applyBorder="1" applyAlignment="1" applyProtection="1">
      <alignment horizontal="center" vertical="center"/>
    </xf>
    <xf numFmtId="0" fontId="6" fillId="0" borderId="27" xfId="0" applyNumberFormat="1" applyFont="1" applyFill="1" applyBorder="1" applyAlignment="1" applyProtection="1">
      <alignment vertical="center"/>
    </xf>
    <xf numFmtId="0" fontId="8" fillId="9" borderId="35" xfId="0" applyNumberFormat="1" applyFont="1" applyFill="1" applyBorder="1" applyAlignment="1" applyProtection="1">
      <alignment vertical="center"/>
    </xf>
    <xf numFmtId="0" fontId="19" fillId="20" borderId="3" xfId="0" applyNumberFormat="1" applyFont="1" applyFill="1" applyBorder="1" applyAlignment="1" applyProtection="1">
      <alignment vertical="center" wrapText="1"/>
    </xf>
    <xf numFmtId="0" fontId="8" fillId="20" borderId="32" xfId="0" quotePrefix="1" applyNumberFormat="1" applyFont="1" applyFill="1" applyBorder="1" applyAlignment="1" applyProtection="1">
      <alignment horizontal="left" vertical="center" wrapText="1"/>
    </xf>
    <xf numFmtId="0" fontId="20" fillId="2" borderId="1" xfId="0" applyNumberFormat="1" applyFont="1" applyFill="1" applyBorder="1" applyAlignment="1" applyProtection="1">
      <alignment horizontal="left" vertical="center" wrapText="1"/>
    </xf>
    <xf numFmtId="0" fontId="8" fillId="20" borderId="32" xfId="0" applyNumberFormat="1" applyFont="1" applyFill="1" applyBorder="1" applyAlignment="1" applyProtection="1">
      <alignment horizontal="left" vertical="center" wrapText="1"/>
    </xf>
    <xf numFmtId="0" fontId="6" fillId="2" borderId="37" xfId="0" applyNumberFormat="1" applyFont="1" applyFill="1" applyBorder="1" applyAlignment="1" applyProtection="1">
      <alignment horizontal="center" vertical="center"/>
    </xf>
    <xf numFmtId="0" fontId="6" fillId="0" borderId="38" xfId="0" applyNumberFormat="1" applyFont="1" applyFill="1" applyBorder="1" applyAlignment="1" applyProtection="1">
      <alignment vertical="center"/>
    </xf>
    <xf numFmtId="0" fontId="8" fillId="10" borderId="39" xfId="0" applyNumberFormat="1" applyFont="1" applyFill="1" applyBorder="1" applyAlignment="1" applyProtection="1">
      <alignment vertical="center"/>
    </xf>
    <xf numFmtId="0" fontId="19" fillId="21" borderId="3" xfId="0" applyNumberFormat="1" applyFont="1" applyFill="1" applyBorder="1" applyAlignment="1" applyProtection="1">
      <alignment vertical="center" wrapText="1"/>
    </xf>
    <xf numFmtId="0" fontId="8" fillId="21" borderId="32" xfId="0" quotePrefix="1" applyNumberFormat="1" applyFont="1" applyFill="1" applyBorder="1" applyAlignment="1" applyProtection="1">
      <alignment horizontal="left" vertical="center" wrapText="1"/>
    </xf>
    <xf numFmtId="0" fontId="8" fillId="21" borderId="32" xfId="0" applyNumberFormat="1" applyFont="1" applyFill="1" applyBorder="1" applyAlignment="1" applyProtection="1">
      <alignment horizontal="left" vertical="center" wrapText="1"/>
    </xf>
    <xf numFmtId="0" fontId="19" fillId="21" borderId="9" xfId="0" applyNumberFormat="1" applyFont="1" applyFill="1" applyBorder="1" applyAlignment="1" applyProtection="1">
      <alignment vertical="center" wrapText="1"/>
    </xf>
    <xf numFmtId="0" fontId="8" fillId="21" borderId="10" xfId="0" applyNumberFormat="1" applyFont="1" applyFill="1" applyBorder="1" applyAlignment="1" applyProtection="1">
      <alignment horizontal="left" vertical="center" wrapText="1"/>
    </xf>
    <xf numFmtId="0" fontId="6" fillId="2" borderId="39" xfId="0" applyNumberFormat="1" applyFont="1" applyFill="1" applyBorder="1" applyAlignment="1" applyProtection="1">
      <alignment horizontal="center" vertical="center" wrapText="1"/>
    </xf>
    <xf numFmtId="0" fontId="8" fillId="2" borderId="40" xfId="0" applyNumberFormat="1" applyFont="1" applyFill="1" applyBorder="1" applyAlignment="1" applyProtection="1">
      <alignment horizontal="left" vertical="center" wrapText="1"/>
    </xf>
    <xf numFmtId="0" fontId="8" fillId="10" borderId="39" xfId="0" applyNumberFormat="1" applyFont="1" applyFill="1" applyBorder="1" applyAlignment="1" applyProtection="1">
      <alignment horizontal="left" vertical="center" wrapText="1"/>
    </xf>
    <xf numFmtId="0" fontId="21" fillId="2" borderId="11" xfId="0" applyNumberFormat="1" applyFont="1" applyFill="1" applyBorder="1" applyAlignment="1" applyProtection="1">
      <alignment horizontal="centerContinuous" vertical="center"/>
    </xf>
    <xf numFmtId="0" fontId="16" fillId="2" borderId="45" xfId="0" applyNumberFormat="1" applyFont="1" applyFill="1" applyBorder="1" applyAlignment="1" applyProtection="1">
      <alignment horizontal="center" vertical="center"/>
    </xf>
    <xf numFmtId="0" fontId="16" fillId="2" borderId="46" xfId="0" applyNumberFormat="1" applyFont="1" applyFill="1" applyBorder="1" applyAlignment="1" applyProtection="1">
      <alignment horizontal="center" vertical="center"/>
    </xf>
    <xf numFmtId="0" fontId="16" fillId="2" borderId="7" xfId="0" applyNumberFormat="1" applyFont="1" applyFill="1" applyBorder="1" applyAlignment="1" applyProtection="1">
      <alignment horizontal="center" vertical="center"/>
    </xf>
    <xf numFmtId="0" fontId="16" fillId="2" borderId="42" xfId="0" applyNumberFormat="1" applyFont="1" applyFill="1" applyBorder="1" applyAlignment="1" applyProtection="1">
      <alignment horizontal="center" vertical="center"/>
    </xf>
    <xf numFmtId="0" fontId="16" fillId="2" borderId="17" xfId="0" applyNumberFormat="1" applyFont="1" applyFill="1" applyBorder="1" applyAlignment="1" applyProtection="1">
      <alignment horizontal="center" vertical="center"/>
    </xf>
    <xf numFmtId="0" fontId="7" fillId="22" borderId="45" xfId="0" applyNumberFormat="1" applyFont="1" applyFill="1" applyBorder="1" applyAlignment="1" applyProtection="1">
      <alignment horizontal="left" vertical="center" wrapText="1"/>
    </xf>
    <xf numFmtId="0" fontId="5" fillId="22" borderId="7" xfId="0" applyNumberFormat="1" applyFont="1" applyFill="1" applyBorder="1" applyAlignment="1" applyProtection="1">
      <alignment horizontal="left" vertical="center" wrapText="1"/>
    </xf>
    <xf numFmtId="0" fontId="5" fillId="22" borderId="47" xfId="0" applyNumberFormat="1" applyFont="1" applyFill="1" applyBorder="1" applyAlignment="1" applyProtection="1">
      <alignment horizontal="left" vertical="center" wrapText="1"/>
    </xf>
    <xf numFmtId="0" fontId="18" fillId="22" borderId="30" xfId="0" applyNumberFormat="1" applyFont="1" applyFill="1" applyBorder="1" applyAlignment="1" applyProtection="1">
      <alignment horizontal="left" vertical="center" wrapText="1"/>
    </xf>
    <xf numFmtId="0" fontId="8" fillId="2" borderId="31" xfId="0" applyNumberFormat="1" applyFont="1" applyFill="1" applyBorder="1" applyAlignment="1" applyProtection="1">
      <alignment horizontal="center" vertical="center"/>
    </xf>
    <xf numFmtId="0" fontId="8" fillId="2" borderId="3" xfId="0" applyNumberFormat="1" applyFont="1" applyFill="1" applyBorder="1" applyAlignment="1" applyProtection="1">
      <alignment horizontal="center" vertical="center"/>
    </xf>
    <xf numFmtId="0" fontId="8" fillId="2" borderId="32" xfId="0" applyNumberFormat="1" applyFont="1" applyFill="1" applyBorder="1" applyAlignment="1" applyProtection="1">
      <alignment horizontal="center" vertical="center"/>
    </xf>
    <xf numFmtId="0" fontId="8" fillId="20" borderId="33" xfId="0" applyNumberFormat="1" applyFont="1" applyFill="1" applyBorder="1" applyAlignment="1" applyProtection="1">
      <alignment vertical="center" wrapText="1"/>
    </xf>
    <xf numFmtId="0" fontId="7" fillId="22" borderId="48" xfId="0" applyNumberFormat="1" applyFont="1" applyFill="1" applyBorder="1" applyAlignment="1" applyProtection="1">
      <alignment horizontal="left" vertical="center" wrapText="1"/>
    </xf>
    <xf numFmtId="0" fontId="5" fillId="22" borderId="3" xfId="0" applyNumberFormat="1" applyFont="1" applyFill="1" applyBorder="1" applyAlignment="1" applyProtection="1">
      <alignment horizontal="left" vertical="center" wrapText="1"/>
    </xf>
    <xf numFmtId="0" fontId="5" fillId="22" borderId="49" xfId="0" applyNumberFormat="1" applyFont="1" applyFill="1" applyBorder="1" applyAlignment="1" applyProtection="1">
      <alignment horizontal="left" vertical="center" wrapText="1"/>
    </xf>
    <xf numFmtId="0" fontId="18" fillId="22" borderId="36" xfId="0" applyNumberFormat="1" applyFont="1" applyFill="1" applyBorder="1" applyAlignment="1" applyProtection="1">
      <alignment horizontal="left" vertical="center" wrapText="1"/>
    </xf>
    <xf numFmtId="0" fontId="8" fillId="20" borderId="31" xfId="0" applyNumberFormat="1" applyFont="1" applyFill="1" applyBorder="1" applyAlignment="1" applyProtection="1">
      <alignment vertical="center" wrapText="1"/>
    </xf>
    <xf numFmtId="0" fontId="5" fillId="22" borderId="4" xfId="0" applyNumberFormat="1" applyFont="1" applyFill="1" applyBorder="1" applyAlignment="1" applyProtection="1">
      <alignment horizontal="left" vertical="center" wrapText="1"/>
    </xf>
    <xf numFmtId="0" fontId="7" fillId="22" borderId="53" xfId="0" applyNumberFormat="1" applyFont="1" applyFill="1" applyBorder="1" applyAlignment="1" applyProtection="1">
      <alignment horizontal="left" vertical="center" wrapText="1"/>
    </xf>
    <xf numFmtId="0" fontId="5" fillId="22" borderId="9" xfId="0" applyNumberFormat="1" applyFont="1" applyFill="1" applyBorder="1" applyAlignment="1" applyProtection="1">
      <alignment horizontal="left" vertical="center" wrapText="1"/>
    </xf>
    <xf numFmtId="0" fontId="5" fillId="22" borderId="55" xfId="0" applyNumberFormat="1" applyFont="1" applyFill="1" applyBorder="1" applyAlignment="1" applyProtection="1">
      <alignment horizontal="left" vertical="center" wrapText="1"/>
    </xf>
    <xf numFmtId="0" fontId="8" fillId="21" borderId="31" xfId="0" applyNumberFormat="1" applyFont="1" applyFill="1" applyBorder="1" applyAlignment="1" applyProtection="1">
      <alignment vertical="center" wrapText="1"/>
    </xf>
    <xf numFmtId="0" fontId="7" fillId="23" borderId="45" xfId="0" applyNumberFormat="1" applyFont="1" applyFill="1" applyBorder="1" applyAlignment="1" applyProtection="1">
      <alignment horizontal="left" vertical="center" wrapText="1"/>
    </xf>
    <xf numFmtId="0" fontId="5" fillId="23" borderId="42" xfId="0" applyNumberFormat="1" applyFont="1" applyFill="1" applyBorder="1" applyAlignment="1" applyProtection="1">
      <alignment horizontal="left" vertical="center" wrapText="1"/>
    </xf>
    <xf numFmtId="0" fontId="18" fillId="23" borderId="30" xfId="0" applyNumberFormat="1" applyFont="1" applyFill="1" applyBorder="1" applyAlignment="1" applyProtection="1">
      <alignment horizontal="left" vertical="center" wrapText="1"/>
    </xf>
    <xf numFmtId="0" fontId="7" fillId="23" borderId="48" xfId="0" applyNumberFormat="1" applyFont="1" applyFill="1" applyBorder="1" applyAlignment="1" applyProtection="1">
      <alignment horizontal="left" vertical="center" wrapText="1"/>
    </xf>
    <xf numFmtId="0" fontId="5" fillId="23" borderId="2" xfId="0" applyNumberFormat="1" applyFont="1" applyFill="1" applyBorder="1" applyAlignment="1" applyProtection="1">
      <alignment horizontal="left" vertical="center" wrapText="1"/>
    </xf>
    <xf numFmtId="0" fontId="18" fillId="23" borderId="36" xfId="0" applyNumberFormat="1" applyFont="1" applyFill="1" applyBorder="1" applyAlignment="1" applyProtection="1">
      <alignment horizontal="left" vertical="center" wrapText="1"/>
    </xf>
    <xf numFmtId="0" fontId="5" fillId="23" borderId="56" xfId="0" applyNumberFormat="1" applyFont="1" applyFill="1" applyBorder="1" applyAlignment="1" applyProtection="1">
      <alignment horizontal="left" vertical="center" wrapText="1"/>
    </xf>
    <xf numFmtId="0" fontId="7" fillId="23" borderId="57" xfId="0" applyNumberFormat="1" applyFont="1" applyFill="1" applyBorder="1" applyAlignment="1" applyProtection="1">
      <alignment horizontal="left" vertical="center" wrapText="1"/>
    </xf>
    <xf numFmtId="0" fontId="5" fillId="23" borderId="4" xfId="0" applyNumberFormat="1" applyFont="1" applyFill="1" applyBorder="1" applyAlignment="1" applyProtection="1">
      <alignment horizontal="left" vertical="center" wrapText="1"/>
    </xf>
    <xf numFmtId="0" fontId="5" fillId="23" borderId="49" xfId="0" applyNumberFormat="1" applyFont="1" applyFill="1" applyBorder="1" applyAlignment="1" applyProtection="1">
      <alignment horizontal="left" vertical="center" wrapText="1"/>
    </xf>
    <xf numFmtId="0" fontId="8" fillId="21" borderId="58" xfId="0" applyNumberFormat="1" applyFont="1" applyFill="1" applyBorder="1" applyAlignment="1" applyProtection="1">
      <alignment vertical="center" wrapText="1"/>
    </xf>
    <xf numFmtId="0" fontId="7" fillId="23" borderId="53" xfId="0" applyNumberFormat="1" applyFont="1" applyFill="1" applyBorder="1" applyAlignment="1" applyProtection="1">
      <alignment horizontal="left" vertical="center" wrapText="1"/>
    </xf>
    <xf numFmtId="0" fontId="5" fillId="23" borderId="9" xfId="0" applyNumberFormat="1" applyFont="1" applyFill="1" applyBorder="1" applyAlignment="1" applyProtection="1">
      <alignment horizontal="left" vertical="center" wrapText="1"/>
    </xf>
    <xf numFmtId="0" fontId="5" fillId="23" borderId="55" xfId="0" applyNumberFormat="1" applyFont="1" applyFill="1" applyBorder="1" applyAlignment="1" applyProtection="1">
      <alignment horizontal="left" vertical="center" wrapText="1"/>
    </xf>
    <xf numFmtId="0" fontId="5" fillId="22" borderId="23" xfId="0" applyNumberFormat="1" applyFont="1" applyFill="1" applyBorder="1" applyAlignment="1" applyProtection="1">
      <alignment horizontal="left" vertical="center" wrapText="1"/>
    </xf>
    <xf numFmtId="0" fontId="5" fillId="22" borderId="13" xfId="0" applyNumberFormat="1" applyFont="1" applyFill="1" applyBorder="1" applyAlignment="1" applyProtection="1">
      <alignment horizontal="left" vertical="center" wrapText="1"/>
    </xf>
    <xf numFmtId="0" fontId="5" fillId="23" borderId="47" xfId="0" applyNumberFormat="1" applyFont="1" applyFill="1" applyBorder="1" applyAlignment="1" applyProtection="1">
      <alignment horizontal="left" vertical="center" wrapText="1"/>
    </xf>
    <xf numFmtId="0" fontId="18" fillId="23" borderId="41" xfId="0" applyNumberFormat="1" applyFont="1" applyFill="1" applyBorder="1" applyAlignment="1" applyProtection="1">
      <alignment horizontal="left" vertical="center" wrapText="1"/>
    </xf>
    <xf numFmtId="0" fontId="7" fillId="22" borderId="25" xfId="0" applyNumberFormat="1" applyFont="1" applyFill="1" applyBorder="1" applyAlignment="1" applyProtection="1">
      <alignment horizontal="left" vertical="center" wrapText="1"/>
    </xf>
    <xf numFmtId="0" fontId="7" fillId="22" borderId="15" xfId="0" applyNumberFormat="1" applyFont="1" applyFill="1" applyBorder="1" applyAlignment="1" applyProtection="1">
      <alignment vertical="center" wrapText="1"/>
    </xf>
    <xf numFmtId="0" fontId="18" fillId="22" borderId="11" xfId="0" applyNumberFormat="1" applyFont="1" applyFill="1" applyBorder="1" applyAlignment="1" applyProtection="1">
      <alignment horizontal="left" vertical="center" wrapText="1"/>
    </xf>
    <xf numFmtId="0" fontId="7" fillId="22" borderId="46" xfId="0" applyNumberFormat="1" applyFont="1" applyFill="1" applyBorder="1" applyAlignment="1" applyProtection="1">
      <alignment horizontal="left" vertical="center" wrapText="1"/>
    </xf>
    <xf numFmtId="0" fontId="5" fillId="23" borderId="7" xfId="0" applyNumberFormat="1" applyFont="1" applyFill="1" applyBorder="1" applyAlignment="1" applyProtection="1">
      <alignment horizontal="left" vertical="center" wrapText="1"/>
    </xf>
    <xf numFmtId="0" fontId="5" fillId="23" borderId="3" xfId="0" applyNumberFormat="1" applyFont="1" applyFill="1" applyBorder="1" applyAlignment="1" applyProtection="1">
      <alignment horizontal="left" vertical="center" wrapText="1"/>
    </xf>
    <xf numFmtId="0" fontId="7" fillId="24" borderId="25" xfId="0" applyNumberFormat="1" applyFont="1" applyFill="1" applyBorder="1" applyAlignment="1" applyProtection="1">
      <alignment horizontal="left" vertical="center" wrapText="1"/>
    </xf>
    <xf numFmtId="0" fontId="7" fillId="24" borderId="15" xfId="0" applyNumberFormat="1" applyFont="1" applyFill="1" applyBorder="1" applyAlignment="1" applyProtection="1">
      <alignment horizontal="left" vertical="center" wrapText="1"/>
    </xf>
    <xf numFmtId="0" fontId="5" fillId="24" borderId="23" xfId="0" applyNumberFormat="1" applyFont="1" applyFill="1" applyBorder="1" applyAlignment="1" applyProtection="1">
      <alignment horizontal="left" vertical="center" wrapText="1"/>
    </xf>
    <xf numFmtId="0" fontId="5" fillId="24" borderId="13" xfId="0" applyNumberFormat="1" applyFont="1" applyFill="1" applyBorder="1" applyAlignment="1" applyProtection="1">
      <alignment horizontal="left" vertical="center" wrapText="1"/>
    </xf>
    <xf numFmtId="0" fontId="18" fillId="24" borderId="11" xfId="0" applyNumberFormat="1" applyFont="1" applyFill="1" applyBorder="1" applyAlignment="1" applyProtection="1">
      <alignment horizontal="left" vertical="center" wrapText="1"/>
    </xf>
    <xf numFmtId="0" fontId="7" fillId="22" borderId="15" xfId="0" applyNumberFormat="1" applyFont="1" applyFill="1" applyBorder="1" applyAlignment="1" applyProtection="1">
      <alignment horizontal="left" vertical="center" wrapText="1"/>
    </xf>
    <xf numFmtId="0" fontId="5" fillId="22" borderId="12" xfId="0" applyNumberFormat="1" applyFont="1" applyFill="1" applyBorder="1" applyAlignment="1" applyProtection="1">
      <alignment horizontal="left" vertical="center" wrapText="1"/>
    </xf>
    <xf numFmtId="0" fontId="8" fillId="2" borderId="18" xfId="0" applyNumberFormat="1" applyFont="1" applyFill="1" applyBorder="1" applyAlignment="1" applyProtection="1">
      <alignment horizontal="center" vertical="center"/>
    </xf>
    <xf numFmtId="0" fontId="8" fillId="2" borderId="16" xfId="0" applyNumberFormat="1" applyFont="1" applyFill="1" applyBorder="1" applyAlignment="1" applyProtection="1">
      <alignment horizontal="center" vertical="center"/>
    </xf>
    <xf numFmtId="0" fontId="15" fillId="2" borderId="13" xfId="0" applyNumberFormat="1" applyFont="1" applyFill="1" applyBorder="1" applyAlignment="1" applyProtection="1">
      <alignment horizontal="centerContinuous" vertical="center"/>
    </xf>
    <xf numFmtId="0" fontId="16" fillId="2" borderId="44" xfId="0" applyNumberFormat="1" applyFont="1" applyFill="1" applyBorder="1" applyAlignment="1" applyProtection="1">
      <alignment horizontal="center" vertical="center" textRotation="90"/>
    </xf>
    <xf numFmtId="0" fontId="17" fillId="2" borderId="26" xfId="0" applyNumberFormat="1" applyFont="1" applyFill="1" applyBorder="1" applyAlignment="1" applyProtection="1">
      <alignment horizontal="center" vertical="center"/>
    </xf>
    <xf numFmtId="0" fontId="5" fillId="22" borderId="44" xfId="0" applyNumberFormat="1" applyFont="1" applyFill="1" applyBorder="1" applyAlignment="1" applyProtection="1">
      <alignment vertical="center" wrapText="1"/>
    </xf>
    <xf numFmtId="0" fontId="8" fillId="2" borderId="65" xfId="0" applyNumberFormat="1" applyFont="1" applyFill="1" applyBorder="1" applyAlignment="1" applyProtection="1">
      <alignment horizontal="center" vertical="center"/>
    </xf>
    <xf numFmtId="0" fontId="8" fillId="2" borderId="7" xfId="0" applyNumberFormat="1" applyFont="1" applyFill="1" applyBorder="1" applyAlignment="1" applyProtection="1">
      <alignment horizontal="center" vertical="center"/>
    </xf>
    <xf numFmtId="0" fontId="8" fillId="2" borderId="8" xfId="0" applyNumberFormat="1" applyFont="1" applyFill="1" applyBorder="1" applyAlignment="1" applyProtection="1">
      <alignment horizontal="center" vertical="center"/>
    </xf>
    <xf numFmtId="0" fontId="5" fillId="22" borderId="43" xfId="0" applyNumberFormat="1" applyFont="1" applyFill="1" applyBorder="1" applyAlignment="1" applyProtection="1">
      <alignment vertical="center" wrapText="1"/>
    </xf>
    <xf numFmtId="0" fontId="5" fillId="22" borderId="50" xfId="0" applyNumberFormat="1" applyFont="1" applyFill="1" applyBorder="1" applyAlignment="1" applyProtection="1">
      <alignment vertical="center" wrapText="1"/>
    </xf>
    <xf numFmtId="0" fontId="18" fillId="22" borderId="41" xfId="0" applyNumberFormat="1" applyFont="1" applyFill="1" applyBorder="1" applyAlignment="1" applyProtection="1">
      <alignment horizontal="left" vertical="center" wrapText="1"/>
    </xf>
    <xf numFmtId="0" fontId="5" fillId="22" borderId="52" xfId="0" applyNumberFormat="1" applyFont="1" applyFill="1" applyBorder="1" applyAlignment="1" applyProtection="1">
      <alignment vertical="center" wrapText="1"/>
    </xf>
    <xf numFmtId="0" fontId="18" fillId="22" borderId="66" xfId="0" applyNumberFormat="1" applyFont="1" applyFill="1" applyBorder="1" applyAlignment="1" applyProtection="1">
      <alignment horizontal="left" vertical="center" wrapText="1"/>
    </xf>
    <xf numFmtId="0" fontId="8" fillId="2" borderId="58" xfId="0" applyNumberFormat="1" applyFont="1" applyFill="1" applyBorder="1" applyAlignment="1" applyProtection="1">
      <alignment horizontal="center" vertical="center"/>
    </xf>
    <xf numFmtId="0" fontId="8" fillId="2" borderId="9" xfId="0" applyNumberFormat="1" applyFont="1" applyFill="1" applyBorder="1" applyAlignment="1" applyProtection="1">
      <alignment horizontal="center" vertical="center"/>
    </xf>
    <xf numFmtId="0" fontId="8" fillId="2" borderId="10" xfId="0" applyNumberFormat="1" applyFont="1" applyFill="1" applyBorder="1" applyAlignment="1" applyProtection="1">
      <alignment horizontal="center" vertical="center"/>
    </xf>
    <xf numFmtId="0" fontId="5" fillId="23" borderId="44" xfId="0" applyNumberFormat="1" applyFont="1" applyFill="1" applyBorder="1" applyAlignment="1" applyProtection="1">
      <alignment vertical="center" wrapText="1"/>
    </xf>
    <xf numFmtId="0" fontId="5" fillId="2" borderId="65" xfId="0" applyNumberFormat="1" applyFont="1" applyFill="1" applyBorder="1" applyAlignment="1" applyProtection="1">
      <alignment horizontal="center" vertical="center"/>
    </xf>
    <xf numFmtId="0" fontId="5" fillId="2" borderId="7" xfId="0" applyNumberFormat="1" applyFont="1" applyFill="1" applyBorder="1" applyAlignment="1" applyProtection="1">
      <alignment horizontal="center" vertical="center"/>
    </xf>
    <xf numFmtId="0" fontId="5" fillId="2" borderId="8" xfId="0" applyNumberFormat="1" applyFont="1" applyFill="1" applyBorder="1" applyAlignment="1" applyProtection="1">
      <alignment horizontal="center" vertical="center"/>
    </xf>
    <xf numFmtId="0" fontId="5" fillId="23" borderId="43" xfId="0" applyNumberFormat="1" applyFont="1" applyFill="1" applyBorder="1" applyAlignment="1" applyProtection="1">
      <alignment vertical="center" wrapText="1"/>
    </xf>
    <xf numFmtId="0" fontId="5" fillId="23" borderId="3" xfId="0" applyNumberFormat="1" applyFont="1" applyFill="1" applyBorder="1" applyAlignment="1" applyProtection="1">
      <alignment vertical="center" wrapText="1"/>
    </xf>
    <xf numFmtId="0" fontId="5" fillId="2" borderId="31" xfId="0" applyNumberFormat="1" applyFont="1" applyFill="1" applyBorder="1" applyAlignment="1" applyProtection="1">
      <alignment horizontal="center" vertical="center"/>
    </xf>
    <xf numFmtId="0" fontId="5" fillId="2" borderId="3" xfId="0" applyNumberFormat="1" applyFont="1" applyFill="1" applyBorder="1" applyAlignment="1" applyProtection="1">
      <alignment horizontal="center" vertical="center"/>
    </xf>
    <xf numFmtId="0" fontId="5" fillId="2" borderId="32" xfId="0" applyNumberFormat="1" applyFont="1" applyFill="1" applyBorder="1" applyAlignment="1" applyProtection="1">
      <alignment horizontal="center" vertical="center"/>
    </xf>
    <xf numFmtId="0" fontId="5" fillId="23" borderId="50" xfId="0" applyNumberFormat="1" applyFont="1" applyFill="1" applyBorder="1" applyAlignment="1" applyProtection="1">
      <alignment vertical="center" wrapText="1"/>
    </xf>
    <xf numFmtId="0" fontId="5" fillId="23" borderId="52" xfId="0" applyNumberFormat="1" applyFont="1" applyFill="1" applyBorder="1" applyAlignment="1" applyProtection="1">
      <alignment vertical="center" wrapText="1"/>
    </xf>
    <xf numFmtId="0" fontId="18" fillId="23" borderId="66" xfId="0" applyNumberFormat="1" applyFont="1" applyFill="1" applyBorder="1" applyAlignment="1" applyProtection="1">
      <alignment horizontal="left" vertical="center" wrapText="1"/>
    </xf>
    <xf numFmtId="0" fontId="8" fillId="2" borderId="20" xfId="0" applyNumberFormat="1" applyFont="1" applyFill="1" applyBorder="1" applyAlignment="1" applyProtection="1">
      <alignment horizontal="center" vertical="center"/>
    </xf>
    <xf numFmtId="0" fontId="8" fillId="2" borderId="21" xfId="0" applyNumberFormat="1" applyFont="1" applyFill="1" applyBorder="1" applyAlignment="1" applyProtection="1">
      <alignment horizontal="center" vertical="center"/>
    </xf>
    <xf numFmtId="0" fontId="8" fillId="2" borderId="22" xfId="0" applyNumberFormat="1" applyFont="1" applyFill="1" applyBorder="1" applyAlignment="1" applyProtection="1">
      <alignment horizontal="center" vertical="center"/>
    </xf>
    <xf numFmtId="0" fontId="8" fillId="2" borderId="33" xfId="0" applyNumberFormat="1" applyFont="1" applyFill="1" applyBorder="1" applyAlignment="1" applyProtection="1">
      <alignment horizontal="center" vertical="center"/>
    </xf>
    <xf numFmtId="0" fontId="8" fillId="2" borderId="5" xfId="0" applyNumberFormat="1" applyFont="1" applyFill="1" applyBorder="1" applyAlignment="1" applyProtection="1">
      <alignment horizontal="center" vertical="center"/>
    </xf>
    <xf numFmtId="0" fontId="8" fillId="2" borderId="34" xfId="0" applyNumberFormat="1" applyFont="1" applyFill="1" applyBorder="1" applyAlignment="1" applyProtection="1">
      <alignment horizontal="center" vertical="center"/>
    </xf>
    <xf numFmtId="0" fontId="8" fillId="2" borderId="68" xfId="0" applyNumberFormat="1" applyFont="1" applyFill="1" applyBorder="1" applyAlignment="1" applyProtection="1">
      <alignment horizontal="center" vertical="center"/>
    </xf>
    <xf numFmtId="0" fontId="8" fillId="2" borderId="4" xfId="0" applyNumberFormat="1" applyFont="1" applyFill="1" applyBorder="1" applyAlignment="1" applyProtection="1">
      <alignment horizontal="center" vertical="center"/>
    </xf>
    <xf numFmtId="0" fontId="8" fillId="2" borderId="69" xfId="0" applyNumberFormat="1" applyFont="1" applyFill="1" applyBorder="1" applyAlignment="1" applyProtection="1">
      <alignment horizontal="center" vertical="center"/>
    </xf>
    <xf numFmtId="0" fontId="5" fillId="22" borderId="59" xfId="0" applyNumberFormat="1" applyFont="1" applyFill="1" applyBorder="1" applyAlignment="1" applyProtection="1">
      <alignment vertical="center" wrapText="1"/>
    </xf>
    <xf numFmtId="0" fontId="8" fillId="2" borderId="17" xfId="0" applyNumberFormat="1" applyFont="1" applyFill="1" applyBorder="1" applyAlignment="1" applyProtection="1">
      <alignment horizontal="center" vertical="center"/>
    </xf>
    <xf numFmtId="0" fontId="5" fillId="24" borderId="59" xfId="0" applyNumberFormat="1" applyFont="1" applyFill="1" applyBorder="1" applyAlignment="1" applyProtection="1">
      <alignment vertical="center" wrapText="1"/>
    </xf>
    <xf numFmtId="0" fontId="7" fillId="24" borderId="15" xfId="0" applyNumberFormat="1" applyFont="1" applyFill="1" applyBorder="1" applyAlignment="1" applyProtection="1">
      <alignment vertical="center" wrapText="1"/>
    </xf>
    <xf numFmtId="0" fontId="5" fillId="2" borderId="17" xfId="0" applyNumberFormat="1" applyFont="1" applyFill="1" applyBorder="1" applyAlignment="1" applyProtection="1">
      <alignment horizontal="center" vertical="center"/>
    </xf>
    <xf numFmtId="0" fontId="5" fillId="2" borderId="18" xfId="0" applyNumberFormat="1" applyFont="1" applyFill="1" applyBorder="1" applyAlignment="1" applyProtection="1">
      <alignment horizontal="center" vertical="center"/>
    </xf>
    <xf numFmtId="0" fontId="5" fillId="2" borderId="16" xfId="0" applyNumberFormat="1" applyFont="1" applyFill="1" applyBorder="1" applyAlignment="1" applyProtection="1">
      <alignment horizontal="center" vertical="center"/>
    </xf>
    <xf numFmtId="3" fontId="14" fillId="11" borderId="14" xfId="0" applyNumberFormat="1"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xf>
    <xf numFmtId="3" fontId="14" fillId="11" borderId="16" xfId="0" applyNumberFormat="1" applyFont="1" applyFill="1" applyBorder="1" applyAlignment="1" applyProtection="1">
      <alignment horizontal="center" vertical="center"/>
    </xf>
    <xf numFmtId="3" fontId="14" fillId="11" borderId="5" xfId="0" applyNumberFormat="1" applyFont="1" applyFill="1" applyBorder="1" applyAlignment="1" applyProtection="1">
      <alignment horizontal="center" vertical="center"/>
    </xf>
    <xf numFmtId="3" fontId="4" fillId="11" borderId="5" xfId="0" applyNumberFormat="1" applyFont="1" applyFill="1" applyBorder="1" applyAlignment="1" applyProtection="1">
      <alignment horizontal="right" vertical="center"/>
    </xf>
    <xf numFmtId="3" fontId="14" fillId="11" borderId="17" xfId="0" applyNumberFormat="1" applyFont="1" applyFill="1" applyBorder="1" applyAlignment="1" applyProtection="1">
      <alignment horizontal="center" vertical="center"/>
    </xf>
    <xf numFmtId="3" fontId="14" fillId="11" borderId="18" xfId="0" applyNumberFormat="1" applyFont="1" applyFill="1" applyBorder="1" applyAlignment="1" applyProtection="1">
      <alignment horizontal="center" vertical="center"/>
    </xf>
    <xf numFmtId="3" fontId="14" fillId="11" borderId="23" xfId="0" applyNumberFormat="1" applyFont="1" applyFill="1" applyBorder="1" applyAlignment="1" applyProtection="1">
      <alignment horizontal="center" vertical="center"/>
    </xf>
    <xf numFmtId="3" fontId="4" fillId="11" borderId="24" xfId="0" applyNumberFormat="1" applyFont="1" applyFill="1" applyBorder="1" applyAlignment="1" applyProtection="1">
      <alignment horizontal="right" vertical="center"/>
    </xf>
    <xf numFmtId="0" fontId="13" fillId="11" borderId="11" xfId="0" applyNumberFormat="1" applyFont="1" applyFill="1" applyBorder="1" applyAlignment="1" applyProtection="1">
      <alignment horizontal="centerContinuous" vertical="center"/>
    </xf>
    <xf numFmtId="0" fontId="14" fillId="11" borderId="12" xfId="0" applyNumberFormat="1" applyFont="1" applyFill="1" applyBorder="1" applyAlignment="1" applyProtection="1">
      <alignment horizontal="centerContinuous"/>
    </xf>
    <xf numFmtId="0" fontId="14" fillId="11" borderId="13" xfId="0" applyNumberFormat="1" applyFont="1" applyFill="1" applyBorder="1" applyAlignment="1" applyProtection="1">
      <alignment horizontal="centerContinuous"/>
    </xf>
    <xf numFmtId="0" fontId="13" fillId="25" borderId="14" xfId="0" applyNumberFormat="1" applyFont="1" applyFill="1" applyBorder="1" applyAlignment="1" applyProtection="1">
      <alignment horizontal="centerContinuous" vertical="center" wrapText="1"/>
    </xf>
    <xf numFmtId="0" fontId="10" fillId="25" borderId="12" xfId="0" applyNumberFormat="1" applyFont="1" applyFill="1" applyBorder="1" applyAlignment="1" applyProtection="1">
      <alignment horizontal="centerContinuous"/>
    </xf>
    <xf numFmtId="0" fontId="10" fillId="25" borderId="13" xfId="0" applyNumberFormat="1" applyFont="1" applyFill="1" applyBorder="1" applyAlignment="1" applyProtection="1">
      <alignment horizontal="centerContinuous"/>
    </xf>
    <xf numFmtId="3" fontId="14" fillId="25" borderId="17" xfId="0" applyNumberFormat="1" applyFont="1" applyFill="1" applyBorder="1" applyAlignment="1" applyProtection="1">
      <alignment horizontal="center" vertical="center"/>
    </xf>
    <xf numFmtId="3" fontId="14" fillId="25" borderId="18" xfId="0" applyNumberFormat="1" applyFont="1" applyFill="1" applyBorder="1" applyAlignment="1" applyProtection="1">
      <alignment horizontal="center" vertical="center"/>
    </xf>
    <xf numFmtId="3" fontId="14" fillId="25" borderId="23" xfId="0" applyNumberFormat="1" applyFont="1" applyFill="1" applyBorder="1" applyAlignment="1" applyProtection="1">
      <alignment horizontal="center" vertical="center"/>
    </xf>
    <xf numFmtId="3" fontId="4" fillId="25" borderId="5" xfId="0" applyNumberFormat="1" applyFont="1" applyFill="1" applyBorder="1" applyAlignment="1" applyProtection="1">
      <alignment horizontal="right" vertical="center"/>
    </xf>
    <xf numFmtId="0" fontId="3" fillId="18" borderId="3" xfId="0" applyNumberFormat="1" applyFont="1" applyFill="1" applyBorder="1" applyAlignment="1" applyProtection="1">
      <alignment vertical="center" wrapText="1"/>
    </xf>
    <xf numFmtId="1" fontId="3" fillId="13" borderId="3" xfId="0" applyNumberFormat="1" applyFont="1" applyFill="1" applyBorder="1" applyAlignment="1" applyProtection="1">
      <alignment wrapText="1"/>
    </xf>
    <xf numFmtId="49" fontId="3"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3" fillId="18" borderId="3" xfId="0" applyNumberFormat="1" applyFont="1" applyFill="1" applyBorder="1" applyAlignment="1" applyProtection="1">
      <alignment vertical="center" wrapText="1"/>
    </xf>
    <xf numFmtId="1" fontId="3" fillId="13" borderId="3" xfId="0" applyNumberFormat="1" applyFont="1" applyFill="1" applyBorder="1" applyAlignment="1" applyProtection="1">
      <alignment wrapText="1"/>
    </xf>
    <xf numFmtId="49" fontId="3"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3" fillId="18" borderId="3" xfId="0" applyNumberFormat="1" applyFont="1" applyFill="1" applyBorder="1" applyAlignment="1" applyProtection="1">
      <alignment vertical="center" wrapText="1"/>
    </xf>
    <xf numFmtId="1" fontId="3" fillId="13" borderId="3" xfId="0" applyNumberFormat="1" applyFont="1" applyFill="1" applyBorder="1" applyAlignment="1" applyProtection="1">
      <alignment wrapText="1"/>
    </xf>
    <xf numFmtId="49" fontId="3"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3" fillId="18" borderId="3" xfId="0" applyNumberFormat="1" applyFont="1" applyFill="1" applyBorder="1" applyAlignment="1" applyProtection="1">
      <alignment vertical="center" wrapText="1"/>
    </xf>
    <xf numFmtId="1" fontId="3" fillId="13" borderId="3" xfId="0" applyNumberFormat="1" applyFont="1" applyFill="1" applyBorder="1" applyAlignment="1" applyProtection="1">
      <alignment wrapText="1"/>
    </xf>
    <xf numFmtId="49" fontId="3"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0" fillId="3" borderId="3" xfId="0" applyNumberFormat="1" applyFont="1" applyFill="1" applyBorder="1" applyProtection="1"/>
    <xf numFmtId="0" fontId="0" fillId="4" borderId="3" xfId="0" applyNumberFormat="1" applyFont="1" applyFill="1" applyBorder="1" applyProtection="1"/>
    <xf numFmtId="49" fontId="10" fillId="15" borderId="3" xfId="0" applyNumberFormat="1" applyFont="1" applyFill="1" applyBorder="1" applyProtection="1"/>
    <xf numFmtId="0" fontId="10" fillId="3" borderId="4" xfId="0" applyNumberFormat="1" applyFont="1" applyFill="1" applyBorder="1" applyAlignment="1" applyProtection="1">
      <alignment horizontal="center" vertical="center" wrapText="1"/>
    </xf>
    <xf numFmtId="0" fontId="10" fillId="3" borderId="5" xfId="0" applyNumberFormat="1" applyFont="1" applyFill="1" applyBorder="1" applyAlignment="1" applyProtection="1">
      <alignment horizontal="center" vertical="center" wrapText="1"/>
    </xf>
    <xf numFmtId="0" fontId="10" fillId="12" borderId="2" xfId="0" applyNumberFormat="1" applyFont="1" applyFill="1" applyBorder="1" applyAlignment="1" applyProtection="1">
      <alignment horizontal="center" vertical="center" wrapText="1"/>
    </xf>
    <xf numFmtId="0" fontId="10" fillId="12" borderId="1" xfId="0" applyNumberFormat="1" applyFont="1" applyFill="1" applyBorder="1" applyAlignment="1" applyProtection="1">
      <alignment horizontal="center" vertical="center" wrapText="1"/>
    </xf>
    <xf numFmtId="0" fontId="10" fillId="12" borderId="6" xfId="0" applyNumberFormat="1" applyFont="1" applyFill="1" applyBorder="1" applyAlignment="1" applyProtection="1">
      <alignment horizontal="center" vertical="center" wrapText="1"/>
    </xf>
    <xf numFmtId="0" fontId="10" fillId="12" borderId="3" xfId="0" applyNumberFormat="1" applyFont="1" applyFill="1" applyBorder="1" applyAlignment="1" applyProtection="1">
      <alignment horizontal="center" vertical="center" wrapText="1"/>
    </xf>
    <xf numFmtId="0" fontId="10" fillId="3" borderId="3" xfId="0" applyNumberFormat="1" applyFont="1" applyFill="1" applyBorder="1" applyAlignment="1" applyProtection="1">
      <alignment horizontal="center" vertical="center" wrapText="1"/>
    </xf>
    <xf numFmtId="0" fontId="3" fillId="18" borderId="3" xfId="0" applyNumberFormat="1" applyFont="1" applyFill="1" applyBorder="1" applyAlignment="1" applyProtection="1">
      <alignment vertical="center" wrapText="1"/>
    </xf>
    <xf numFmtId="0" fontId="2" fillId="12" borderId="3" xfId="0" applyNumberFormat="1" applyFont="1" applyFill="1" applyBorder="1" applyAlignment="1" applyProtection="1">
      <alignment horizontal="center" vertical="center" wrapText="1"/>
    </xf>
    <xf numFmtId="1" fontId="3" fillId="13" borderId="3" xfId="0" applyNumberFormat="1" applyFont="1" applyFill="1" applyBorder="1" applyAlignment="1" applyProtection="1">
      <alignment wrapText="1"/>
    </xf>
    <xf numFmtId="49" fontId="3"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7" fillId="22" borderId="46" xfId="0" applyNumberFormat="1" applyFont="1" applyFill="1" applyBorder="1" applyAlignment="1" applyProtection="1">
      <alignment horizontal="left" vertical="center" wrapText="1"/>
    </xf>
    <xf numFmtId="0" fontId="7" fillId="22" borderId="6" xfId="0" applyNumberFormat="1" applyFont="1" applyFill="1" applyBorder="1" applyAlignment="1" applyProtection="1">
      <alignment horizontal="left" vertical="center" wrapText="1"/>
    </xf>
    <xf numFmtId="0" fontId="7" fillId="22" borderId="51" xfId="0" applyNumberFormat="1" applyFont="1" applyFill="1" applyBorder="1" applyAlignment="1" applyProtection="1">
      <alignment horizontal="left" vertical="center" wrapText="1"/>
    </xf>
    <xf numFmtId="0" fontId="7" fillId="22" borderId="54" xfId="0" applyNumberFormat="1" applyFont="1" applyFill="1" applyBorder="1" applyAlignment="1" applyProtection="1">
      <alignment horizontal="left" vertical="center" wrapText="1"/>
    </xf>
    <xf numFmtId="0" fontId="7" fillId="23" borderId="46" xfId="0" applyNumberFormat="1" applyFont="1" applyFill="1" applyBorder="1" applyAlignment="1" applyProtection="1">
      <alignment horizontal="left" vertical="center" wrapText="1"/>
    </xf>
    <xf numFmtId="0" fontId="7" fillId="23" borderId="6" xfId="0" applyNumberFormat="1" applyFont="1" applyFill="1" applyBorder="1" applyAlignment="1" applyProtection="1">
      <alignment horizontal="left" vertical="center" wrapText="1"/>
    </xf>
    <xf numFmtId="0" fontId="7" fillId="23" borderId="51" xfId="0" applyNumberFormat="1" applyFont="1" applyFill="1" applyBorder="1" applyAlignment="1" applyProtection="1">
      <alignment horizontal="left" vertical="center" wrapText="1"/>
    </xf>
    <xf numFmtId="0" fontId="7" fillId="23" borderId="54" xfId="0" applyNumberFormat="1" applyFont="1" applyFill="1" applyBorder="1" applyAlignment="1" applyProtection="1">
      <alignment horizontal="left" vertical="center" wrapText="1"/>
    </xf>
    <xf numFmtId="0" fontId="12" fillId="2" borderId="60" xfId="0" applyNumberFormat="1" applyFont="1" applyFill="1" applyBorder="1" applyAlignment="1" applyProtection="1">
      <alignment horizontal="center" vertical="center" wrapText="1"/>
    </xf>
    <xf numFmtId="0" fontId="12" fillId="2" borderId="61" xfId="0" applyNumberFormat="1" applyFont="1" applyFill="1" applyBorder="1" applyAlignment="1" applyProtection="1">
      <alignment horizontal="center" vertical="center" wrapText="1"/>
    </xf>
    <xf numFmtId="0" fontId="12" fillId="2" borderId="62" xfId="0" applyNumberFormat="1" applyFont="1" applyFill="1" applyBorder="1" applyAlignment="1" applyProtection="1">
      <alignment horizontal="center" vertical="center" wrapText="1"/>
    </xf>
    <xf numFmtId="0" fontId="12" fillId="2" borderId="63" xfId="0" applyNumberFormat="1" applyFont="1" applyFill="1" applyBorder="1" applyAlignment="1" applyProtection="1">
      <alignment horizontal="center" vertical="center" wrapText="1"/>
    </xf>
    <xf numFmtId="0" fontId="12" fillId="2" borderId="0" xfId="0" applyNumberFormat="1" applyFont="1" applyFill="1" applyBorder="1" applyAlignment="1" applyProtection="1">
      <alignment horizontal="center" vertical="center" wrapText="1"/>
    </xf>
    <xf numFmtId="0" fontId="12" fillId="2" borderId="64" xfId="0" applyNumberFormat="1" applyFont="1" applyFill="1" applyBorder="1" applyAlignment="1" applyProtection="1">
      <alignment horizontal="center" vertical="center" wrapText="1"/>
    </xf>
    <xf numFmtId="0" fontId="5" fillId="23" borderId="67" xfId="0" applyNumberFormat="1" applyFont="1" applyFill="1" applyBorder="1" applyAlignment="1" applyProtection="1">
      <alignment horizontal="center" vertical="center" wrapText="1"/>
    </xf>
    <xf numFmtId="0" fontId="5" fillId="23" borderId="5" xfId="0" applyNumberFormat="1" applyFont="1" applyFill="1" applyBorder="1" applyAlignment="1" applyProtection="1">
      <alignment horizontal="center" vertical="center" wrapText="1"/>
    </xf>
    <xf numFmtId="49" fontId="3" fillId="5" borderId="3" xfId="0" applyNumberFormat="1" applyFont="1" applyFill="1" applyBorder="1" applyProtection="1"/>
  </cellXfs>
  <cellStyles count="2">
    <cellStyle name="Normál" xfId="0" builtinId="0"/>
    <cellStyle name="Normál 2" xfId="1"/>
  </cellStyles>
  <dxfs count="49">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FF0000"/>
        </patternFill>
      </fill>
    </dxf>
    <dxf>
      <font>
        <color auto="1"/>
      </font>
      <fill>
        <patternFill>
          <bgColor rgb="FFFF0000"/>
        </patternFill>
      </fill>
    </dxf>
  </dxfs>
  <tableStyles count="0" defaultTableStyle="TableStyleMedium2" defaultPivotStyle="PivotStyleLight16"/>
  <colors>
    <mruColors>
      <color rgb="FFDBDB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7"/>
  <sheetViews>
    <sheetView workbookViewId="0">
      <selection activeCell="A2" sqref="A2"/>
    </sheetView>
  </sheetViews>
  <sheetFormatPr defaultRowHeight="15" x14ac:dyDescent="0.25"/>
  <cols>
    <col min="1" max="1" width="24.85546875" bestFit="1" customWidth="1"/>
    <col min="2" max="2" width="22.42578125" customWidth="1"/>
  </cols>
  <sheetData>
    <row r="1" spans="1:2" x14ac:dyDescent="0.25">
      <c r="A1" t="s">
        <v>132</v>
      </c>
    </row>
    <row r="2" spans="1:2" x14ac:dyDescent="0.25">
      <c r="A2" t="s">
        <v>395</v>
      </c>
    </row>
    <row r="3" spans="1:2" x14ac:dyDescent="0.25">
      <c r="A3" s="218" t="s">
        <v>396</v>
      </c>
      <c r="B3" s="218" t="s">
        <v>397</v>
      </c>
    </row>
    <row r="4" spans="1:2" x14ac:dyDescent="0.25">
      <c r="A4" s="218" t="s">
        <v>398</v>
      </c>
      <c r="B4" s="218" t="s">
        <v>397</v>
      </c>
    </row>
    <row r="5" spans="1:2" x14ac:dyDescent="0.25">
      <c r="A5" s="218" t="s">
        <v>399</v>
      </c>
      <c r="B5" s="218" t="s">
        <v>400</v>
      </c>
    </row>
    <row r="6" spans="1:2" x14ac:dyDescent="0.25">
      <c r="A6" s="218" t="s">
        <v>401</v>
      </c>
      <c r="B6" s="218" t="s">
        <v>402</v>
      </c>
    </row>
    <row r="7" spans="1:2" x14ac:dyDescent="0.25">
      <c r="A7" s="218" t="s">
        <v>403</v>
      </c>
      <c r="B7" s="219">
        <f>LEFT(B6,4)+1</f>
        <v>2027</v>
      </c>
    </row>
    <row r="8" spans="1:2" x14ac:dyDescent="0.25">
      <c r="A8" s="218" t="s">
        <v>404</v>
      </c>
      <c r="B8" s="219">
        <f>LEFT(B6,4)+10</f>
        <v>2036</v>
      </c>
    </row>
    <row r="9" spans="1:2" x14ac:dyDescent="0.25">
      <c r="A9" s="218" t="s">
        <v>405</v>
      </c>
      <c r="B9" s="218" t="s">
        <v>406</v>
      </c>
    </row>
    <row r="10" spans="1:2" x14ac:dyDescent="0.25">
      <c r="A10" t="s">
        <v>132</v>
      </c>
    </row>
    <row r="11" spans="1:2" x14ac:dyDescent="0.25">
      <c r="A11" t="s">
        <v>132</v>
      </c>
    </row>
    <row r="12" spans="1:2" x14ac:dyDescent="0.25">
      <c r="A12" t="s">
        <v>407</v>
      </c>
    </row>
    <row r="13" spans="1:2" x14ac:dyDescent="0.25">
      <c r="A13" s="218" t="s">
        <v>408</v>
      </c>
      <c r="B13" s="218" t="s">
        <v>409</v>
      </c>
    </row>
    <row r="14" spans="1:2" x14ac:dyDescent="0.25">
      <c r="A14" s="218" t="s">
        <v>398</v>
      </c>
      <c r="B14" s="218" t="s">
        <v>410</v>
      </c>
    </row>
    <row r="15" spans="1:2" x14ac:dyDescent="0.25">
      <c r="A15" s="218" t="s">
        <v>411</v>
      </c>
      <c r="B15" s="218">
        <v>11316385</v>
      </c>
    </row>
    <row r="16" spans="1:2" x14ac:dyDescent="0.25">
      <c r="A16" t="s">
        <v>132</v>
      </c>
    </row>
    <row r="17" spans="1:1" x14ac:dyDescent="0.25">
      <c r="A17" t="s">
        <v>132</v>
      </c>
    </row>
  </sheetData>
  <mergeCells count="20">
    <mergeCell ref="A14"/>
    <mergeCell ref="B14"/>
    <mergeCell ref="A15"/>
    <mergeCell ref="B15"/>
    <mergeCell ref="A9"/>
    <mergeCell ref="B9"/>
    <mergeCell ref="A13"/>
    <mergeCell ref="B13"/>
    <mergeCell ref="A6"/>
    <mergeCell ref="B6"/>
    <mergeCell ref="A7"/>
    <mergeCell ref="B7"/>
    <mergeCell ref="A8"/>
    <mergeCell ref="B8"/>
    <mergeCell ref="A3"/>
    <mergeCell ref="B3"/>
    <mergeCell ref="A4"/>
    <mergeCell ref="B4"/>
    <mergeCell ref="A5"/>
    <mergeCell ref="B5"/>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V50"/>
  <sheetViews>
    <sheetView zoomScale="70" zoomScaleNormal="70" workbookViewId="0"/>
  </sheetViews>
  <sheetFormatPr defaultColWidth="20.7109375" defaultRowHeight="15" x14ac:dyDescent="0.25"/>
  <cols>
    <col min="1" max="1" width="20.7109375" style="20" customWidth="1"/>
    <col min="2" max="16384" width="20.7109375" style="20"/>
  </cols>
  <sheetData>
    <row r="1" spans="1:48" x14ac:dyDescent="0.25">
      <c r="B1" s="20" t="s">
        <v>132</v>
      </c>
      <c r="H1" s="21"/>
      <c r="I1" s="21"/>
      <c r="J1" s="21"/>
      <c r="K1" s="21"/>
      <c r="L1" s="21"/>
      <c r="M1" s="21"/>
      <c r="N1" s="192" t="s">
        <v>130</v>
      </c>
      <c r="O1" s="193"/>
      <c r="P1" s="193"/>
      <c r="Q1" s="193"/>
      <c r="R1" s="193"/>
      <c r="S1" s="193"/>
      <c r="T1" s="193"/>
      <c r="U1" s="193"/>
      <c r="V1" s="193"/>
      <c r="W1" s="193"/>
      <c r="X1" s="194"/>
      <c r="Y1" s="194"/>
      <c r="Z1" s="21"/>
      <c r="AA1" s="195" t="s">
        <v>131</v>
      </c>
      <c r="AB1" s="196"/>
      <c r="AC1" s="196"/>
      <c r="AD1" s="196"/>
      <c r="AE1" s="196"/>
      <c r="AF1" s="196"/>
      <c r="AG1" s="196"/>
      <c r="AH1" s="196"/>
      <c r="AI1" s="196"/>
      <c r="AJ1" s="196"/>
      <c r="AK1" s="197"/>
      <c r="AL1" s="197"/>
      <c r="AM1" s="21"/>
      <c r="AN1" s="21"/>
      <c r="AO1" s="21"/>
      <c r="AP1" s="21"/>
      <c r="AQ1" s="21"/>
      <c r="AR1" s="21"/>
      <c r="AS1" s="21"/>
      <c r="AT1" s="21"/>
      <c r="AU1" s="21"/>
      <c r="AV1" s="21"/>
    </row>
    <row r="2" spans="1:48" ht="75" x14ac:dyDescent="0.25">
      <c r="A2" s="221" t="s">
        <v>6</v>
      </c>
      <c r="B2" s="221" t="s">
        <v>139</v>
      </c>
      <c r="C2" s="221" t="s">
        <v>138</v>
      </c>
      <c r="D2" s="221" t="s">
        <v>167</v>
      </c>
      <c r="E2" s="221" t="s">
        <v>142</v>
      </c>
      <c r="F2" s="221" t="s">
        <v>141</v>
      </c>
      <c r="G2" s="221" t="s">
        <v>133</v>
      </c>
      <c r="H2" s="21"/>
      <c r="I2" s="23" t="s">
        <v>143</v>
      </c>
      <c r="J2" s="24" t="s">
        <v>199</v>
      </c>
      <c r="K2" s="25" t="s">
        <v>200</v>
      </c>
      <c r="L2" s="23" t="s">
        <v>148</v>
      </c>
      <c r="M2" s="21"/>
      <c r="N2" s="26" t="s">
        <v>149</v>
      </c>
      <c r="O2" s="27" t="s">
        <v>150</v>
      </c>
      <c r="P2" s="27" t="s">
        <v>151</v>
      </c>
      <c r="Q2" s="27" t="s">
        <v>152</v>
      </c>
      <c r="R2" s="27" t="s">
        <v>153</v>
      </c>
      <c r="S2" s="27" t="s">
        <v>154</v>
      </c>
      <c r="T2" s="27" t="s">
        <v>155</v>
      </c>
      <c r="U2" s="27" t="s">
        <v>156</v>
      </c>
      <c r="V2" s="27" t="s">
        <v>157</v>
      </c>
      <c r="W2" s="27" t="s">
        <v>158</v>
      </c>
      <c r="X2" s="25" t="s">
        <v>159</v>
      </c>
      <c r="Y2" s="28" t="s">
        <v>160</v>
      </c>
      <c r="Z2" s="21"/>
      <c r="AA2" s="29" t="s">
        <v>149</v>
      </c>
      <c r="AB2" s="30" t="s">
        <v>150</v>
      </c>
      <c r="AC2" s="30" t="s">
        <v>151</v>
      </c>
      <c r="AD2" s="30" t="s">
        <v>152</v>
      </c>
      <c r="AE2" s="30" t="s">
        <v>153</v>
      </c>
      <c r="AF2" s="30" t="s">
        <v>154</v>
      </c>
      <c r="AG2" s="30" t="s">
        <v>155</v>
      </c>
      <c r="AH2" s="30" t="s">
        <v>156</v>
      </c>
      <c r="AI2" s="30" t="s">
        <v>157</v>
      </c>
      <c r="AJ2" s="30" t="s">
        <v>158</v>
      </c>
      <c r="AK2" s="31" t="s">
        <v>159</v>
      </c>
      <c r="AL2" s="28" t="s">
        <v>160</v>
      </c>
      <c r="AM2" s="21"/>
      <c r="AN2" s="21"/>
      <c r="AO2" s="21"/>
      <c r="AP2" s="21"/>
      <c r="AQ2" s="21"/>
      <c r="AR2" s="32"/>
      <c r="AS2" s="33" t="s">
        <v>201</v>
      </c>
      <c r="AT2" s="33" t="s">
        <v>202</v>
      </c>
      <c r="AU2" s="33" t="s">
        <v>203</v>
      </c>
      <c r="AV2" s="33" t="s">
        <v>204</v>
      </c>
    </row>
    <row r="3" spans="1:48" x14ac:dyDescent="0.25">
      <c r="A3" s="222"/>
      <c r="B3" s="222" t="s">
        <v>139</v>
      </c>
      <c r="C3" s="222" t="s">
        <v>138</v>
      </c>
      <c r="D3" s="222" t="s">
        <v>167</v>
      </c>
      <c r="E3" s="222" t="s">
        <v>142</v>
      </c>
      <c r="F3" s="222" t="s">
        <v>141</v>
      </c>
      <c r="G3" s="222"/>
      <c r="H3" s="21"/>
      <c r="I3" s="183">
        <f t="shared" ref="I3:L3" si="0">SUM(I$4:I$13046)</f>
        <v>34786785</v>
      </c>
      <c r="J3" s="184">
        <f t="shared" si="0"/>
        <v>73285</v>
      </c>
      <c r="K3" s="185">
        <f t="shared" si="0"/>
        <v>34713500</v>
      </c>
      <c r="L3" s="183">
        <f t="shared" si="0"/>
        <v>25000</v>
      </c>
      <c r="M3" s="21"/>
      <c r="N3" s="188">
        <f>SUM(N$4:N$3046)</f>
        <v>34285</v>
      </c>
      <c r="O3" s="189">
        <f t="shared" ref="O3:Y3" si="1">SUM(O$4:O$3046)</f>
        <v>0</v>
      </c>
      <c r="P3" s="189">
        <f t="shared" si="1"/>
        <v>0</v>
      </c>
      <c r="Q3" s="189">
        <f t="shared" si="1"/>
        <v>14000</v>
      </c>
      <c r="R3" s="189">
        <f t="shared" si="1"/>
        <v>0</v>
      </c>
      <c r="S3" s="189">
        <f t="shared" si="1"/>
        <v>25000</v>
      </c>
      <c r="T3" s="189">
        <f t="shared" si="1"/>
        <v>0</v>
      </c>
      <c r="U3" s="189">
        <f t="shared" si="1"/>
        <v>0</v>
      </c>
      <c r="V3" s="189">
        <f t="shared" si="1"/>
        <v>0</v>
      </c>
      <c r="W3" s="189">
        <f t="shared" si="1"/>
        <v>0</v>
      </c>
      <c r="X3" s="190">
        <f t="shared" si="1"/>
        <v>0</v>
      </c>
      <c r="Y3" s="34">
        <f t="shared" si="1"/>
        <v>73285</v>
      </c>
      <c r="Z3" s="21"/>
      <c r="AA3" s="198">
        <f t="shared" ref="AA3:AL3" si="2">SUM(AA$4:AA$3046)</f>
        <v>2837290</v>
      </c>
      <c r="AB3" s="199">
        <f t="shared" si="2"/>
        <v>0</v>
      </c>
      <c r="AC3" s="199">
        <f t="shared" si="2"/>
        <v>160741</v>
      </c>
      <c r="AD3" s="199">
        <f t="shared" si="2"/>
        <v>0</v>
      </c>
      <c r="AE3" s="199">
        <f t="shared" si="2"/>
        <v>0</v>
      </c>
      <c r="AF3" s="199">
        <f t="shared" si="2"/>
        <v>0</v>
      </c>
      <c r="AG3" s="199">
        <f t="shared" si="2"/>
        <v>0</v>
      </c>
      <c r="AH3" s="199">
        <f t="shared" si="2"/>
        <v>0</v>
      </c>
      <c r="AI3" s="199">
        <f t="shared" si="2"/>
        <v>0</v>
      </c>
      <c r="AJ3" s="199">
        <f t="shared" si="2"/>
        <v>0</v>
      </c>
      <c r="AK3" s="200">
        <f t="shared" si="2"/>
        <v>0</v>
      </c>
      <c r="AL3" s="34">
        <f t="shared" si="2"/>
        <v>2998031</v>
      </c>
      <c r="AM3" s="21"/>
      <c r="AN3" s="21"/>
      <c r="AO3" s="21"/>
      <c r="AP3" s="21"/>
      <c r="AQ3" s="21"/>
      <c r="AR3" s="35" t="s">
        <v>205</v>
      </c>
      <c r="AS3" s="35">
        <f t="shared" ref="AS3:AT3" si="3">SUM(AS$4:AS$3046)</f>
        <v>204</v>
      </c>
      <c r="AT3" s="35">
        <f t="shared" si="3"/>
        <v>204</v>
      </c>
      <c r="AU3" s="35" t="s">
        <v>206</v>
      </c>
      <c r="AV3" s="35" t="s">
        <v>206</v>
      </c>
    </row>
    <row r="4" spans="1:48" x14ac:dyDescent="0.25">
      <c r="A4" s="42">
        <v>2702</v>
      </c>
      <c r="B4" s="220" t="s">
        <v>207</v>
      </c>
      <c r="C4" s="220" t="s">
        <v>208</v>
      </c>
      <c r="D4" s="220">
        <v>4189</v>
      </c>
      <c r="E4" s="220" t="s">
        <v>209</v>
      </c>
      <c r="F4" s="220" t="s">
        <v>210</v>
      </c>
      <c r="G4" s="36" t="str">
        <f t="shared" ref="G4:G50" si="4">IF(ISNA($AR4),"Nincs rögzítve!",IF(AU4=0,"Hiányzik a rövidtávú terv!",IF(AV4=0,"Hiányzik a hosszútávú terv!",IF(AS4=AT4,"Kitöltés rendben!",IF(AS4&lt;&gt;AT4,"Kitöltési hiba!","Kitöltési hiba!")))))</f>
        <v>Kitöltés rendben!</v>
      </c>
      <c r="H4" s="21"/>
      <c r="I4" s="186">
        <f t="shared" ref="I4:I50" si="5">J4+K4</f>
        <v>6455000</v>
      </c>
      <c r="J4" s="187">
        <f>SUMIF(B_SZV_1A!$F:$F,$C4,B_SZV_1A!$N:$N)</f>
        <v>0</v>
      </c>
      <c r="K4" s="187">
        <f>SUMIF(B_SZV_1A!$F:$F,$C4,B_SZV_1A!$O:$O)</f>
        <v>6455000</v>
      </c>
      <c r="L4" s="187">
        <f>SUMIF(B_SZV_1A!$F:$F,$C4,B_SZV_1A!$P:$P)</f>
        <v>0</v>
      </c>
      <c r="M4" s="21"/>
      <c r="N4" s="187">
        <f>SUMIF(B_SZV_1A!$F:$F,$C4,B_SZV_1A!R:R)</f>
        <v>0</v>
      </c>
      <c r="O4" s="187">
        <f>SUMIF(B_SZV_1A!$F:$F,$C4,B_SZV_1A!S:S)</f>
        <v>0</v>
      </c>
      <c r="P4" s="187">
        <f>SUMIF(B_SZV_1A!$F:$F,$C4,B_SZV_1A!T:T)</f>
        <v>0</v>
      </c>
      <c r="Q4" s="187">
        <f>SUMIF(B_SZV_1A!$F:$F,$C4,B_SZV_1A!U:U)</f>
        <v>0</v>
      </c>
      <c r="R4" s="187">
        <f>SUMIF(B_SZV_1A!$F:$F,$C4,B_SZV_1A!V:V)</f>
        <v>0</v>
      </c>
      <c r="S4" s="187">
        <f>SUMIF(B_SZV_1A!$F:$F,$C4,B_SZV_1A!W:W)</f>
        <v>0</v>
      </c>
      <c r="T4" s="187">
        <f>SUMIF(B_SZV_1A!$F:$F,$C4,B_SZV_1A!X:X)</f>
        <v>0</v>
      </c>
      <c r="U4" s="187">
        <f>SUMIF(B_SZV_1A!$F:$F,$C4,B_SZV_1A!Y:Y)</f>
        <v>0</v>
      </c>
      <c r="V4" s="187">
        <f>SUMIF(B_SZV_1A!$F:$F,$C4,B_SZV_1A!Z:Z)</f>
        <v>0</v>
      </c>
      <c r="W4" s="187">
        <f>SUMIF(B_SZV_1A!$F:$F,$C4,B_SZV_1A!AA:AA)</f>
        <v>0</v>
      </c>
      <c r="X4" s="191">
        <f>SUMIF(B_SZV_1A!$F:$F,$C4,B_SZV_1A!AB:AB)</f>
        <v>0</v>
      </c>
      <c r="Y4" s="37">
        <f t="shared" ref="Y4:Y50" si="6">SUM(N4:X4)</f>
        <v>0</v>
      </c>
      <c r="Z4" s="21"/>
      <c r="AA4" s="201">
        <f>SUMIF(B_SZV_1A!$F:$F,$C4,B_SZV_1A!AF:AF)</f>
        <v>1330000</v>
      </c>
      <c r="AB4" s="201">
        <f>SUMIF(B_SZV_1A!$F:$F,$C4,B_SZV_1A!AG:AG)</f>
        <v>0</v>
      </c>
      <c r="AC4" s="201">
        <f>SUMIF(B_SZV_1A!$F:$F,$C4,B_SZV_1A!AH:AH)</f>
        <v>102973</v>
      </c>
      <c r="AD4" s="201">
        <f>SUMIF(B_SZV_1A!$F:$F,$C4,B_SZV_1A!AI:AI)</f>
        <v>0</v>
      </c>
      <c r="AE4" s="201">
        <f>SUMIF(B_SZV_1A!$F:$F,$C4,B_SZV_1A!AJ:AJ)</f>
        <v>0</v>
      </c>
      <c r="AF4" s="201">
        <f>SUMIF(B_SZV_1A!$F:$F,$C4,B_SZV_1A!AK:AK)</f>
        <v>0</v>
      </c>
      <c r="AG4" s="201">
        <f>SUMIF(B_SZV_1A!$F:$F,$C4,B_SZV_1A!AL:AL)</f>
        <v>0</v>
      </c>
      <c r="AH4" s="201">
        <f>SUMIF(B_SZV_1A!$F:$F,$C4,B_SZV_1A!AM:AM)</f>
        <v>0</v>
      </c>
      <c r="AI4" s="201">
        <f>SUMIF(B_SZV_1A!$F:$F,$C4,B_SZV_1A!AN:AN)</f>
        <v>0</v>
      </c>
      <c r="AJ4" s="201">
        <f>SUMIF(B_SZV_1A!$F:$F,$C4,B_SZV_1A!AO:AO)</f>
        <v>0</v>
      </c>
      <c r="AK4" s="201">
        <f>SUMIF(B_SZV_1A!$F:$F,$C4,B_SZV_1A!AP:AP)</f>
        <v>0</v>
      </c>
      <c r="AL4" s="37">
        <f t="shared" ref="AL4:AL50" si="7">SUM(AA4:AK4)</f>
        <v>1432973</v>
      </c>
      <c r="AM4" s="21"/>
      <c r="AN4" s="21"/>
      <c r="AO4" s="21"/>
      <c r="AP4" s="21"/>
      <c r="AQ4" s="21"/>
      <c r="AR4" s="22" t="str">
        <f>INDEX(B_SZV_1A!$G:$G,MATCH($C4,B_SZV_1A!$F:$F,0))</f>
        <v>S001 Szombathely-Kőszeg szennyvízelvezetési és -tisztítási rendszer</v>
      </c>
      <c r="AS4" s="22">
        <f>COUNTIF(B_SZV_1A!$AY$3:$AY$1507,$D4)</f>
        <v>8</v>
      </c>
      <c r="AT4" s="22">
        <f>SUMIF(B_SZV_1A!$AY$3:$AY$1507,$D4,B_SZV_1A!$CF$3:$CF$1507)</f>
        <v>8</v>
      </c>
      <c r="AU4" s="22">
        <f>SUMIF(B_SZV_1A!$AY:$AY,$D4,B_SZV_1A!$CG:$CG)</f>
        <v>1</v>
      </c>
      <c r="AV4" s="22">
        <f>SUMIF(B_SZV_1A!$AY:$AY,$D4,B_SZV_1A!$CG:$CG)</f>
        <v>1</v>
      </c>
    </row>
    <row r="5" spans="1:48" x14ac:dyDescent="0.25">
      <c r="A5" s="42">
        <v>2703</v>
      </c>
      <c r="B5" s="220" t="s">
        <v>211</v>
      </c>
      <c r="C5" s="220" t="s">
        <v>212</v>
      </c>
      <c r="D5" s="220">
        <v>4190</v>
      </c>
      <c r="E5" s="220" t="s">
        <v>213</v>
      </c>
      <c r="F5" s="220" t="s">
        <v>214</v>
      </c>
      <c r="G5" s="36" t="str">
        <f t="shared" si="4"/>
        <v>Kitöltés rendben!</v>
      </c>
      <c r="H5" s="21"/>
      <c r="I5" s="186">
        <f t="shared" si="5"/>
        <v>95000</v>
      </c>
      <c r="J5" s="187">
        <f>SUMIF(B_SZV_1A!$F:$F,$C5,B_SZV_1A!$N:$N)</f>
        <v>0</v>
      </c>
      <c r="K5" s="187">
        <f>SUMIF(B_SZV_1A!$F:$F,$C5,B_SZV_1A!$O:$O)</f>
        <v>95000</v>
      </c>
      <c r="L5" s="187">
        <f>SUMIF(B_SZV_1A!$F:$F,$C5,B_SZV_1A!$P:$P)</f>
        <v>0</v>
      </c>
      <c r="M5" s="21"/>
      <c r="N5" s="187">
        <f>SUMIF(B_SZV_1A!$F:$F,$C5,B_SZV_1A!R:R)</f>
        <v>0</v>
      </c>
      <c r="O5" s="187">
        <f>SUMIF(B_SZV_1A!$F:$F,$C5,B_SZV_1A!S:S)</f>
        <v>0</v>
      </c>
      <c r="P5" s="187">
        <f>SUMIF(B_SZV_1A!$F:$F,$C5,B_SZV_1A!T:T)</f>
        <v>0</v>
      </c>
      <c r="Q5" s="187">
        <f>SUMIF(B_SZV_1A!$F:$F,$C5,B_SZV_1A!U:U)</f>
        <v>0</v>
      </c>
      <c r="R5" s="187">
        <f>SUMIF(B_SZV_1A!$F:$F,$C5,B_SZV_1A!V:V)</f>
        <v>0</v>
      </c>
      <c r="S5" s="187">
        <f>SUMIF(B_SZV_1A!$F:$F,$C5,B_SZV_1A!W:W)</f>
        <v>0</v>
      </c>
      <c r="T5" s="187">
        <f>SUMIF(B_SZV_1A!$F:$F,$C5,B_SZV_1A!X:X)</f>
        <v>0</v>
      </c>
      <c r="U5" s="187">
        <f>SUMIF(B_SZV_1A!$F:$F,$C5,B_SZV_1A!Y:Y)</f>
        <v>0</v>
      </c>
      <c r="V5" s="187">
        <f>SUMIF(B_SZV_1A!$F:$F,$C5,B_SZV_1A!Z:Z)</f>
        <v>0</v>
      </c>
      <c r="W5" s="187">
        <f>SUMIF(B_SZV_1A!$F:$F,$C5,B_SZV_1A!AA:AA)</f>
        <v>0</v>
      </c>
      <c r="X5" s="191">
        <f>SUMIF(B_SZV_1A!$F:$F,$C5,B_SZV_1A!AB:AB)</f>
        <v>0</v>
      </c>
      <c r="Y5" s="37">
        <f t="shared" si="6"/>
        <v>0</v>
      </c>
      <c r="Z5" s="21"/>
      <c r="AA5" s="201">
        <f>SUMIF(B_SZV_1A!$F:$F,$C5,B_SZV_1A!AF:AF)</f>
        <v>0</v>
      </c>
      <c r="AB5" s="201">
        <f>SUMIF(B_SZV_1A!$F:$F,$C5,B_SZV_1A!AG:AG)</f>
        <v>0</v>
      </c>
      <c r="AC5" s="201">
        <f>SUMIF(B_SZV_1A!$F:$F,$C5,B_SZV_1A!AH:AH)</f>
        <v>0</v>
      </c>
      <c r="AD5" s="201">
        <f>SUMIF(B_SZV_1A!$F:$F,$C5,B_SZV_1A!AI:AI)</f>
        <v>0</v>
      </c>
      <c r="AE5" s="201">
        <f>SUMIF(B_SZV_1A!$F:$F,$C5,B_SZV_1A!AJ:AJ)</f>
        <v>0</v>
      </c>
      <c r="AF5" s="201">
        <f>SUMIF(B_SZV_1A!$F:$F,$C5,B_SZV_1A!AK:AK)</f>
        <v>0</v>
      </c>
      <c r="AG5" s="201">
        <f>SUMIF(B_SZV_1A!$F:$F,$C5,B_SZV_1A!AL:AL)</f>
        <v>0</v>
      </c>
      <c r="AH5" s="201">
        <f>SUMIF(B_SZV_1A!$F:$F,$C5,B_SZV_1A!AM:AM)</f>
        <v>0</v>
      </c>
      <c r="AI5" s="201">
        <f>SUMIF(B_SZV_1A!$F:$F,$C5,B_SZV_1A!AN:AN)</f>
        <v>0</v>
      </c>
      <c r="AJ5" s="201">
        <f>SUMIF(B_SZV_1A!$F:$F,$C5,B_SZV_1A!AO:AO)</f>
        <v>0</v>
      </c>
      <c r="AK5" s="201">
        <f>SUMIF(B_SZV_1A!$F:$F,$C5,B_SZV_1A!AP:AP)</f>
        <v>0</v>
      </c>
      <c r="AL5" s="37">
        <f t="shared" si="7"/>
        <v>0</v>
      </c>
      <c r="AM5" s="21"/>
      <c r="AN5" s="21"/>
      <c r="AO5" s="21"/>
      <c r="AP5" s="21"/>
      <c r="AQ5" s="21"/>
      <c r="AR5" s="22" t="str">
        <f>INDEX(B_SZV_1A!$G:$G,MATCH($C5,B_SZV_1A!$F:$F,0))</f>
        <v>S025</v>
      </c>
      <c r="AS5" s="22">
        <f>COUNTIF(B_SZV_1A!$AY$3:$AY$1507,$D5)</f>
        <v>4</v>
      </c>
      <c r="AT5" s="22">
        <f>SUMIF(B_SZV_1A!$AY$3:$AY$1507,$D5,B_SZV_1A!$CF$3:$CF$1507)</f>
        <v>4</v>
      </c>
      <c r="AU5" s="22">
        <f>SUMIF(B_SZV_1A!$AY:$AY,$D5,B_SZV_1A!$CG:$CG)</f>
        <v>1</v>
      </c>
      <c r="AV5" s="22">
        <f>SUMIF(B_SZV_1A!$AY:$AY,$D5,B_SZV_1A!$CG:$CG)</f>
        <v>1</v>
      </c>
    </row>
    <row r="6" spans="1:48" x14ac:dyDescent="0.25">
      <c r="A6" s="42">
        <v>2704</v>
      </c>
      <c r="B6" s="220" t="s">
        <v>215</v>
      </c>
      <c r="C6" s="220" t="s">
        <v>216</v>
      </c>
      <c r="D6" s="220">
        <v>4191</v>
      </c>
      <c r="E6" s="220" t="s">
        <v>217</v>
      </c>
      <c r="F6" s="220" t="s">
        <v>218</v>
      </c>
      <c r="G6" s="36" t="str">
        <f t="shared" si="4"/>
        <v>Kitöltés rendben!</v>
      </c>
      <c r="H6" s="21"/>
      <c r="I6" s="186">
        <f t="shared" si="5"/>
        <v>710000</v>
      </c>
      <c r="J6" s="187">
        <f>SUMIF(B_SZV_1A!$F:$F,$C6,B_SZV_1A!$N:$N)</f>
        <v>0</v>
      </c>
      <c r="K6" s="187">
        <f>SUMIF(B_SZV_1A!$F:$F,$C6,B_SZV_1A!$O:$O)</f>
        <v>710000</v>
      </c>
      <c r="L6" s="187">
        <f>SUMIF(B_SZV_1A!$F:$F,$C6,B_SZV_1A!$P:$P)</f>
        <v>0</v>
      </c>
      <c r="M6" s="21"/>
      <c r="N6" s="187">
        <f>SUMIF(B_SZV_1A!$F:$F,$C6,B_SZV_1A!R:R)</f>
        <v>0</v>
      </c>
      <c r="O6" s="187">
        <f>SUMIF(B_SZV_1A!$F:$F,$C6,B_SZV_1A!S:S)</f>
        <v>0</v>
      </c>
      <c r="P6" s="187">
        <f>SUMIF(B_SZV_1A!$F:$F,$C6,B_SZV_1A!T:T)</f>
        <v>0</v>
      </c>
      <c r="Q6" s="187">
        <f>SUMIF(B_SZV_1A!$F:$F,$C6,B_SZV_1A!U:U)</f>
        <v>0</v>
      </c>
      <c r="R6" s="187">
        <f>SUMIF(B_SZV_1A!$F:$F,$C6,B_SZV_1A!V:V)</f>
        <v>0</v>
      </c>
      <c r="S6" s="187">
        <f>SUMIF(B_SZV_1A!$F:$F,$C6,B_SZV_1A!W:W)</f>
        <v>0</v>
      </c>
      <c r="T6" s="187">
        <f>SUMIF(B_SZV_1A!$F:$F,$C6,B_SZV_1A!X:X)</f>
        <v>0</v>
      </c>
      <c r="U6" s="187">
        <f>SUMIF(B_SZV_1A!$F:$F,$C6,B_SZV_1A!Y:Y)</f>
        <v>0</v>
      </c>
      <c r="V6" s="187">
        <f>SUMIF(B_SZV_1A!$F:$F,$C6,B_SZV_1A!Z:Z)</f>
        <v>0</v>
      </c>
      <c r="W6" s="187">
        <f>SUMIF(B_SZV_1A!$F:$F,$C6,B_SZV_1A!AA:AA)</f>
        <v>0</v>
      </c>
      <c r="X6" s="191">
        <f>SUMIF(B_SZV_1A!$F:$F,$C6,B_SZV_1A!AB:AB)</f>
        <v>0</v>
      </c>
      <c r="Y6" s="37">
        <f t="shared" si="6"/>
        <v>0</v>
      </c>
      <c r="Z6" s="21"/>
      <c r="AA6" s="201">
        <f>SUMIF(B_SZV_1A!$F:$F,$C6,B_SZV_1A!AF:AF)</f>
        <v>35090</v>
      </c>
      <c r="AB6" s="201">
        <f>SUMIF(B_SZV_1A!$F:$F,$C6,B_SZV_1A!AG:AG)</f>
        <v>0</v>
      </c>
      <c r="AC6" s="201">
        <f>SUMIF(B_SZV_1A!$F:$F,$C6,B_SZV_1A!AH:AH)</f>
        <v>140</v>
      </c>
      <c r="AD6" s="201">
        <f>SUMIF(B_SZV_1A!$F:$F,$C6,B_SZV_1A!AI:AI)</f>
        <v>0</v>
      </c>
      <c r="AE6" s="201">
        <f>SUMIF(B_SZV_1A!$F:$F,$C6,B_SZV_1A!AJ:AJ)</f>
        <v>0</v>
      </c>
      <c r="AF6" s="201">
        <f>SUMIF(B_SZV_1A!$F:$F,$C6,B_SZV_1A!AK:AK)</f>
        <v>0</v>
      </c>
      <c r="AG6" s="201">
        <f>SUMIF(B_SZV_1A!$F:$F,$C6,B_SZV_1A!AL:AL)</f>
        <v>0</v>
      </c>
      <c r="AH6" s="201">
        <f>SUMIF(B_SZV_1A!$F:$F,$C6,B_SZV_1A!AM:AM)</f>
        <v>0</v>
      </c>
      <c r="AI6" s="201">
        <f>SUMIF(B_SZV_1A!$F:$F,$C6,B_SZV_1A!AN:AN)</f>
        <v>0</v>
      </c>
      <c r="AJ6" s="201">
        <f>SUMIF(B_SZV_1A!$F:$F,$C6,B_SZV_1A!AO:AO)</f>
        <v>0</v>
      </c>
      <c r="AK6" s="201">
        <f>SUMIF(B_SZV_1A!$F:$F,$C6,B_SZV_1A!AP:AP)</f>
        <v>0</v>
      </c>
      <c r="AL6" s="37">
        <f t="shared" si="7"/>
        <v>35230</v>
      </c>
      <c r="AM6" s="21"/>
      <c r="AN6" s="21"/>
      <c r="AO6" s="21"/>
      <c r="AP6" s="21"/>
      <c r="AQ6" s="21"/>
      <c r="AR6" s="22" t="str">
        <f>INDEX(B_SZV_1A!$G:$G,MATCH($C6,B_SZV_1A!$F:$F,0))</f>
        <v>S018</v>
      </c>
      <c r="AS6" s="22">
        <f>COUNTIF(B_SZV_1A!$AY$3:$AY$1507,$D6)</f>
        <v>6</v>
      </c>
      <c r="AT6" s="22">
        <f>SUMIF(B_SZV_1A!$AY$3:$AY$1507,$D6,B_SZV_1A!$CF$3:$CF$1507)</f>
        <v>6</v>
      </c>
      <c r="AU6" s="22">
        <f>SUMIF(B_SZV_1A!$AY:$AY,$D6,B_SZV_1A!$CG:$CG)</f>
        <v>1</v>
      </c>
      <c r="AV6" s="22">
        <f>SUMIF(B_SZV_1A!$AY:$AY,$D6,B_SZV_1A!$CG:$CG)</f>
        <v>1</v>
      </c>
    </row>
    <row r="7" spans="1:48" x14ac:dyDescent="0.25">
      <c r="A7" s="42">
        <v>2705</v>
      </c>
      <c r="B7" s="220" t="s">
        <v>219</v>
      </c>
      <c r="C7" s="220" t="s">
        <v>220</v>
      </c>
      <c r="D7" s="220">
        <v>4192</v>
      </c>
      <c r="E7" s="220" t="s">
        <v>221</v>
      </c>
      <c r="F7" s="220" t="s">
        <v>222</v>
      </c>
      <c r="G7" s="36" t="str">
        <f t="shared" si="4"/>
        <v>Kitöltés rendben!</v>
      </c>
      <c r="H7" s="21"/>
      <c r="I7" s="186">
        <f t="shared" si="5"/>
        <v>2535000</v>
      </c>
      <c r="J7" s="187">
        <f>SUMIF(B_SZV_1A!$F:$F,$C7,B_SZV_1A!$N:$N)</f>
        <v>0</v>
      </c>
      <c r="K7" s="187">
        <f>SUMIF(B_SZV_1A!$F:$F,$C7,B_SZV_1A!$O:$O)</f>
        <v>2535000</v>
      </c>
      <c r="L7" s="187">
        <f>SUMIF(B_SZV_1A!$F:$F,$C7,B_SZV_1A!$P:$P)</f>
        <v>0</v>
      </c>
      <c r="M7" s="21"/>
      <c r="N7" s="187">
        <f>SUMIF(B_SZV_1A!$F:$F,$C7,B_SZV_1A!R:R)</f>
        <v>0</v>
      </c>
      <c r="O7" s="187">
        <f>SUMIF(B_SZV_1A!$F:$F,$C7,B_SZV_1A!S:S)</f>
        <v>0</v>
      </c>
      <c r="P7" s="187">
        <f>SUMIF(B_SZV_1A!$F:$F,$C7,B_SZV_1A!T:T)</f>
        <v>0</v>
      </c>
      <c r="Q7" s="187">
        <f>SUMIF(B_SZV_1A!$F:$F,$C7,B_SZV_1A!U:U)</f>
        <v>0</v>
      </c>
      <c r="R7" s="187">
        <f>SUMIF(B_SZV_1A!$F:$F,$C7,B_SZV_1A!V:V)</f>
        <v>0</v>
      </c>
      <c r="S7" s="187">
        <f>SUMIF(B_SZV_1A!$F:$F,$C7,B_SZV_1A!W:W)</f>
        <v>0</v>
      </c>
      <c r="T7" s="187">
        <f>SUMIF(B_SZV_1A!$F:$F,$C7,B_SZV_1A!X:X)</f>
        <v>0</v>
      </c>
      <c r="U7" s="187">
        <f>SUMIF(B_SZV_1A!$F:$F,$C7,B_SZV_1A!Y:Y)</f>
        <v>0</v>
      </c>
      <c r="V7" s="187">
        <f>SUMIF(B_SZV_1A!$F:$F,$C7,B_SZV_1A!Z:Z)</f>
        <v>0</v>
      </c>
      <c r="W7" s="187">
        <f>SUMIF(B_SZV_1A!$F:$F,$C7,B_SZV_1A!AA:AA)</f>
        <v>0</v>
      </c>
      <c r="X7" s="191">
        <f>SUMIF(B_SZV_1A!$F:$F,$C7,B_SZV_1A!AB:AB)</f>
        <v>0</v>
      </c>
      <c r="Y7" s="37">
        <f t="shared" si="6"/>
        <v>0</v>
      </c>
      <c r="Z7" s="21"/>
      <c r="AA7" s="201">
        <f>SUMIF(B_SZV_1A!$F:$F,$C7,B_SZV_1A!AF:AF)</f>
        <v>4300</v>
      </c>
      <c r="AB7" s="201">
        <f>SUMIF(B_SZV_1A!$F:$F,$C7,B_SZV_1A!AG:AG)</f>
        <v>0</v>
      </c>
      <c r="AC7" s="201">
        <f>SUMIF(B_SZV_1A!$F:$F,$C7,B_SZV_1A!AH:AH)</f>
        <v>0</v>
      </c>
      <c r="AD7" s="201">
        <f>SUMIF(B_SZV_1A!$F:$F,$C7,B_SZV_1A!AI:AI)</f>
        <v>0</v>
      </c>
      <c r="AE7" s="201">
        <f>SUMIF(B_SZV_1A!$F:$F,$C7,B_SZV_1A!AJ:AJ)</f>
        <v>0</v>
      </c>
      <c r="AF7" s="201">
        <f>SUMIF(B_SZV_1A!$F:$F,$C7,B_SZV_1A!AK:AK)</f>
        <v>0</v>
      </c>
      <c r="AG7" s="201">
        <f>SUMIF(B_SZV_1A!$F:$F,$C7,B_SZV_1A!AL:AL)</f>
        <v>0</v>
      </c>
      <c r="AH7" s="201">
        <f>SUMIF(B_SZV_1A!$F:$F,$C7,B_SZV_1A!AM:AM)</f>
        <v>0</v>
      </c>
      <c r="AI7" s="201">
        <f>SUMIF(B_SZV_1A!$F:$F,$C7,B_SZV_1A!AN:AN)</f>
        <v>0</v>
      </c>
      <c r="AJ7" s="201">
        <f>SUMIF(B_SZV_1A!$F:$F,$C7,B_SZV_1A!AO:AO)</f>
        <v>0</v>
      </c>
      <c r="AK7" s="201">
        <f>SUMIF(B_SZV_1A!$F:$F,$C7,B_SZV_1A!AP:AP)</f>
        <v>0</v>
      </c>
      <c r="AL7" s="37">
        <f t="shared" si="7"/>
        <v>4300</v>
      </c>
      <c r="AM7" s="21"/>
      <c r="AN7" s="21"/>
      <c r="AO7" s="21"/>
      <c r="AP7" s="21"/>
      <c r="AQ7" s="21"/>
      <c r="AR7" s="22" t="str">
        <f>INDEX(B_SZV_1A!$G:$G,MATCH($C7,B_SZV_1A!$F:$F,0))</f>
        <v>S031</v>
      </c>
      <c r="AS7" s="22">
        <f>COUNTIF(B_SZV_1A!$AY$3:$AY$1507,$D7)</f>
        <v>4</v>
      </c>
      <c r="AT7" s="22">
        <f>SUMIF(B_SZV_1A!$AY$3:$AY$1507,$D7,B_SZV_1A!$CF$3:$CF$1507)</f>
        <v>4</v>
      </c>
      <c r="AU7" s="22">
        <f>SUMIF(B_SZV_1A!$AY:$AY,$D7,B_SZV_1A!$CG:$CG)</f>
        <v>1</v>
      </c>
      <c r="AV7" s="22">
        <f>SUMIF(B_SZV_1A!$AY:$AY,$D7,B_SZV_1A!$CG:$CG)</f>
        <v>1</v>
      </c>
    </row>
    <row r="8" spans="1:48" x14ac:dyDescent="0.25">
      <c r="A8" s="42">
        <v>2706</v>
      </c>
      <c r="B8" s="220" t="s">
        <v>223</v>
      </c>
      <c r="C8" s="220" t="s">
        <v>224</v>
      </c>
      <c r="D8" s="220">
        <v>4193</v>
      </c>
      <c r="E8" s="220" t="s">
        <v>225</v>
      </c>
      <c r="F8" s="220" t="s">
        <v>226</v>
      </c>
      <c r="G8" s="36" t="str">
        <f t="shared" si="4"/>
        <v>Kitöltés rendben!</v>
      </c>
      <c r="H8" s="21"/>
      <c r="I8" s="186">
        <f t="shared" si="5"/>
        <v>1080000</v>
      </c>
      <c r="J8" s="187">
        <f>SUMIF(B_SZV_1A!$F:$F,$C8,B_SZV_1A!$N:$N)</f>
        <v>0</v>
      </c>
      <c r="K8" s="187">
        <f>SUMIF(B_SZV_1A!$F:$F,$C8,B_SZV_1A!$O:$O)</f>
        <v>1080000</v>
      </c>
      <c r="L8" s="187">
        <f>SUMIF(B_SZV_1A!$F:$F,$C8,B_SZV_1A!$P:$P)</f>
        <v>0</v>
      </c>
      <c r="M8" s="21"/>
      <c r="N8" s="187">
        <f>SUMIF(B_SZV_1A!$F:$F,$C8,B_SZV_1A!R:R)</f>
        <v>0</v>
      </c>
      <c r="O8" s="187">
        <f>SUMIF(B_SZV_1A!$F:$F,$C8,B_SZV_1A!S:S)</f>
        <v>0</v>
      </c>
      <c r="P8" s="187">
        <f>SUMIF(B_SZV_1A!$F:$F,$C8,B_SZV_1A!T:T)</f>
        <v>0</v>
      </c>
      <c r="Q8" s="187">
        <f>SUMIF(B_SZV_1A!$F:$F,$C8,B_SZV_1A!U:U)</f>
        <v>0</v>
      </c>
      <c r="R8" s="187">
        <f>SUMIF(B_SZV_1A!$F:$F,$C8,B_SZV_1A!V:V)</f>
        <v>0</v>
      </c>
      <c r="S8" s="187">
        <f>SUMIF(B_SZV_1A!$F:$F,$C8,B_SZV_1A!W:W)</f>
        <v>0</v>
      </c>
      <c r="T8" s="187">
        <f>SUMIF(B_SZV_1A!$F:$F,$C8,B_SZV_1A!X:X)</f>
        <v>0</v>
      </c>
      <c r="U8" s="187">
        <f>SUMIF(B_SZV_1A!$F:$F,$C8,B_SZV_1A!Y:Y)</f>
        <v>0</v>
      </c>
      <c r="V8" s="187">
        <f>SUMIF(B_SZV_1A!$F:$F,$C8,B_SZV_1A!Z:Z)</f>
        <v>0</v>
      </c>
      <c r="W8" s="187">
        <f>SUMIF(B_SZV_1A!$F:$F,$C8,B_SZV_1A!AA:AA)</f>
        <v>0</v>
      </c>
      <c r="X8" s="191">
        <f>SUMIF(B_SZV_1A!$F:$F,$C8,B_SZV_1A!AB:AB)</f>
        <v>0</v>
      </c>
      <c r="Y8" s="37">
        <f t="shared" si="6"/>
        <v>0</v>
      </c>
      <c r="Z8" s="21"/>
      <c r="AA8" s="201">
        <f>SUMIF(B_SZV_1A!$F:$F,$C8,B_SZV_1A!AF:AF)</f>
        <v>33800</v>
      </c>
      <c r="AB8" s="201">
        <f>SUMIF(B_SZV_1A!$F:$F,$C8,B_SZV_1A!AG:AG)</f>
        <v>0</v>
      </c>
      <c r="AC8" s="201">
        <f>SUMIF(B_SZV_1A!$F:$F,$C8,B_SZV_1A!AH:AH)</f>
        <v>3906</v>
      </c>
      <c r="AD8" s="201">
        <f>SUMIF(B_SZV_1A!$F:$F,$C8,B_SZV_1A!AI:AI)</f>
        <v>0</v>
      </c>
      <c r="AE8" s="201">
        <f>SUMIF(B_SZV_1A!$F:$F,$C8,B_SZV_1A!AJ:AJ)</f>
        <v>0</v>
      </c>
      <c r="AF8" s="201">
        <f>SUMIF(B_SZV_1A!$F:$F,$C8,B_SZV_1A!AK:AK)</f>
        <v>0</v>
      </c>
      <c r="AG8" s="201">
        <f>SUMIF(B_SZV_1A!$F:$F,$C8,B_SZV_1A!AL:AL)</f>
        <v>0</v>
      </c>
      <c r="AH8" s="201">
        <f>SUMIF(B_SZV_1A!$F:$F,$C8,B_SZV_1A!AM:AM)</f>
        <v>0</v>
      </c>
      <c r="AI8" s="201">
        <f>SUMIF(B_SZV_1A!$F:$F,$C8,B_SZV_1A!AN:AN)</f>
        <v>0</v>
      </c>
      <c r="AJ8" s="201">
        <f>SUMIF(B_SZV_1A!$F:$F,$C8,B_SZV_1A!AO:AO)</f>
        <v>0</v>
      </c>
      <c r="AK8" s="201">
        <f>SUMIF(B_SZV_1A!$F:$F,$C8,B_SZV_1A!AP:AP)</f>
        <v>0</v>
      </c>
      <c r="AL8" s="37">
        <f t="shared" si="7"/>
        <v>37706</v>
      </c>
      <c r="AM8" s="21"/>
      <c r="AN8" s="21"/>
      <c r="AO8" s="21"/>
      <c r="AP8" s="21"/>
      <c r="AQ8" s="21"/>
      <c r="AR8" s="22" t="str">
        <f>INDEX(B_SZV_1A!$G:$G,MATCH($C8,B_SZV_1A!$F:$F,0))</f>
        <v>S012</v>
      </c>
      <c r="AS8" s="22">
        <f>COUNTIF(B_SZV_1A!$AY$3:$AY$1507,$D8)</f>
        <v>4</v>
      </c>
      <c r="AT8" s="22">
        <f>SUMIF(B_SZV_1A!$AY$3:$AY$1507,$D8,B_SZV_1A!$CF$3:$CF$1507)</f>
        <v>4</v>
      </c>
      <c r="AU8" s="22">
        <f>SUMIF(B_SZV_1A!$AY:$AY,$D8,B_SZV_1A!$CG:$CG)</f>
        <v>1</v>
      </c>
      <c r="AV8" s="22">
        <f>SUMIF(B_SZV_1A!$AY:$AY,$D8,B_SZV_1A!$CG:$CG)</f>
        <v>1</v>
      </c>
    </row>
    <row r="9" spans="1:48" x14ac:dyDescent="0.25">
      <c r="A9" s="42">
        <v>2707</v>
      </c>
      <c r="B9" s="220" t="s">
        <v>227</v>
      </c>
      <c r="C9" s="220" t="s">
        <v>228</v>
      </c>
      <c r="D9" s="220">
        <v>4194</v>
      </c>
      <c r="E9" s="220" t="s">
        <v>229</v>
      </c>
      <c r="F9" s="220" t="s">
        <v>230</v>
      </c>
      <c r="G9" s="36" t="str">
        <f t="shared" si="4"/>
        <v>Kitöltés rendben!</v>
      </c>
      <c r="H9" s="21"/>
      <c r="I9" s="186">
        <f t="shared" si="5"/>
        <v>95000</v>
      </c>
      <c r="J9" s="187">
        <f>SUMIF(B_SZV_1A!$F:$F,$C9,B_SZV_1A!$N:$N)</f>
        <v>0</v>
      </c>
      <c r="K9" s="187">
        <f>SUMIF(B_SZV_1A!$F:$F,$C9,B_SZV_1A!$O:$O)</f>
        <v>95000</v>
      </c>
      <c r="L9" s="187">
        <f>SUMIF(B_SZV_1A!$F:$F,$C9,B_SZV_1A!$P:$P)</f>
        <v>0</v>
      </c>
      <c r="M9" s="21"/>
      <c r="N9" s="187">
        <f>SUMIF(B_SZV_1A!$F:$F,$C9,B_SZV_1A!R:R)</f>
        <v>0</v>
      </c>
      <c r="O9" s="187">
        <f>SUMIF(B_SZV_1A!$F:$F,$C9,B_SZV_1A!S:S)</f>
        <v>0</v>
      </c>
      <c r="P9" s="187">
        <f>SUMIF(B_SZV_1A!$F:$F,$C9,B_SZV_1A!T:T)</f>
        <v>0</v>
      </c>
      <c r="Q9" s="187">
        <f>SUMIF(B_SZV_1A!$F:$F,$C9,B_SZV_1A!U:U)</f>
        <v>0</v>
      </c>
      <c r="R9" s="187">
        <f>SUMIF(B_SZV_1A!$F:$F,$C9,B_SZV_1A!V:V)</f>
        <v>0</v>
      </c>
      <c r="S9" s="187">
        <f>SUMIF(B_SZV_1A!$F:$F,$C9,B_SZV_1A!W:W)</f>
        <v>0</v>
      </c>
      <c r="T9" s="187">
        <f>SUMIF(B_SZV_1A!$F:$F,$C9,B_SZV_1A!X:X)</f>
        <v>0</v>
      </c>
      <c r="U9" s="187">
        <f>SUMIF(B_SZV_1A!$F:$F,$C9,B_SZV_1A!Y:Y)</f>
        <v>0</v>
      </c>
      <c r="V9" s="187">
        <f>SUMIF(B_SZV_1A!$F:$F,$C9,B_SZV_1A!Z:Z)</f>
        <v>0</v>
      </c>
      <c r="W9" s="187">
        <f>SUMIF(B_SZV_1A!$F:$F,$C9,B_SZV_1A!AA:AA)</f>
        <v>0</v>
      </c>
      <c r="X9" s="191">
        <f>SUMIF(B_SZV_1A!$F:$F,$C9,B_SZV_1A!AB:AB)</f>
        <v>0</v>
      </c>
      <c r="Y9" s="37">
        <f t="shared" si="6"/>
        <v>0</v>
      </c>
      <c r="Z9" s="21"/>
      <c r="AA9" s="201">
        <f>SUMIF(B_SZV_1A!$F:$F,$C9,B_SZV_1A!AF:AF)</f>
        <v>19350</v>
      </c>
      <c r="AB9" s="201">
        <f>SUMIF(B_SZV_1A!$F:$F,$C9,B_SZV_1A!AG:AG)</f>
        <v>0</v>
      </c>
      <c r="AC9" s="201">
        <f>SUMIF(B_SZV_1A!$F:$F,$C9,B_SZV_1A!AH:AH)</f>
        <v>0</v>
      </c>
      <c r="AD9" s="201">
        <f>SUMIF(B_SZV_1A!$F:$F,$C9,B_SZV_1A!AI:AI)</f>
        <v>0</v>
      </c>
      <c r="AE9" s="201">
        <f>SUMIF(B_SZV_1A!$F:$F,$C9,B_SZV_1A!AJ:AJ)</f>
        <v>0</v>
      </c>
      <c r="AF9" s="201">
        <f>SUMIF(B_SZV_1A!$F:$F,$C9,B_SZV_1A!AK:AK)</f>
        <v>0</v>
      </c>
      <c r="AG9" s="201">
        <f>SUMIF(B_SZV_1A!$F:$F,$C9,B_SZV_1A!AL:AL)</f>
        <v>0</v>
      </c>
      <c r="AH9" s="201">
        <f>SUMIF(B_SZV_1A!$F:$F,$C9,B_SZV_1A!AM:AM)</f>
        <v>0</v>
      </c>
      <c r="AI9" s="201">
        <f>SUMIF(B_SZV_1A!$F:$F,$C9,B_SZV_1A!AN:AN)</f>
        <v>0</v>
      </c>
      <c r="AJ9" s="201">
        <f>SUMIF(B_SZV_1A!$F:$F,$C9,B_SZV_1A!AO:AO)</f>
        <v>0</v>
      </c>
      <c r="AK9" s="201">
        <f>SUMIF(B_SZV_1A!$F:$F,$C9,B_SZV_1A!AP:AP)</f>
        <v>0</v>
      </c>
      <c r="AL9" s="37">
        <f t="shared" si="7"/>
        <v>19350</v>
      </c>
      <c r="AM9" s="21"/>
      <c r="AN9" s="21"/>
      <c r="AO9" s="21"/>
      <c r="AP9" s="21"/>
      <c r="AQ9" s="21"/>
      <c r="AR9" s="22" t="str">
        <f>INDEX(B_SZV_1A!$G:$G,MATCH($C9,B_SZV_1A!$F:$F,0))</f>
        <v>S030</v>
      </c>
      <c r="AS9" s="22">
        <f>COUNTIF(B_SZV_1A!$AY$3:$AY$1507,$D9)</f>
        <v>4</v>
      </c>
      <c r="AT9" s="22">
        <f>SUMIF(B_SZV_1A!$AY$3:$AY$1507,$D9,B_SZV_1A!$CF$3:$CF$1507)</f>
        <v>4</v>
      </c>
      <c r="AU9" s="22">
        <f>SUMIF(B_SZV_1A!$AY:$AY,$D9,B_SZV_1A!$CG:$CG)</f>
        <v>1</v>
      </c>
      <c r="AV9" s="22">
        <f>SUMIF(B_SZV_1A!$AY:$AY,$D9,B_SZV_1A!$CG:$CG)</f>
        <v>1</v>
      </c>
    </row>
    <row r="10" spans="1:48" x14ac:dyDescent="0.25">
      <c r="A10" s="42">
        <v>2708</v>
      </c>
      <c r="B10" s="220" t="s">
        <v>231</v>
      </c>
      <c r="C10" s="220" t="s">
        <v>232</v>
      </c>
      <c r="D10" s="220">
        <v>4195</v>
      </c>
      <c r="E10" s="220" t="s">
        <v>233</v>
      </c>
      <c r="F10" s="220" t="s">
        <v>234</v>
      </c>
      <c r="G10" s="36" t="str">
        <f t="shared" si="4"/>
        <v>Kitöltés rendben!</v>
      </c>
      <c r="H10" s="21"/>
      <c r="I10" s="186">
        <f t="shared" si="5"/>
        <v>115000</v>
      </c>
      <c r="J10" s="187">
        <f>SUMIF(B_SZV_1A!$F:$F,$C10,B_SZV_1A!$N:$N)</f>
        <v>0</v>
      </c>
      <c r="K10" s="187">
        <f>SUMIF(B_SZV_1A!$F:$F,$C10,B_SZV_1A!$O:$O)</f>
        <v>115000</v>
      </c>
      <c r="L10" s="187">
        <f>SUMIF(B_SZV_1A!$F:$F,$C10,B_SZV_1A!$P:$P)</f>
        <v>0</v>
      </c>
      <c r="M10" s="21"/>
      <c r="N10" s="187">
        <f>SUMIF(B_SZV_1A!$F:$F,$C10,B_SZV_1A!R:R)</f>
        <v>0</v>
      </c>
      <c r="O10" s="187">
        <f>SUMIF(B_SZV_1A!$F:$F,$C10,B_SZV_1A!S:S)</f>
        <v>0</v>
      </c>
      <c r="P10" s="187">
        <f>SUMIF(B_SZV_1A!$F:$F,$C10,B_SZV_1A!T:T)</f>
        <v>0</v>
      </c>
      <c r="Q10" s="187">
        <f>SUMIF(B_SZV_1A!$F:$F,$C10,B_SZV_1A!U:U)</f>
        <v>0</v>
      </c>
      <c r="R10" s="187">
        <f>SUMIF(B_SZV_1A!$F:$F,$C10,B_SZV_1A!V:V)</f>
        <v>0</v>
      </c>
      <c r="S10" s="187">
        <f>SUMIF(B_SZV_1A!$F:$F,$C10,B_SZV_1A!W:W)</f>
        <v>0</v>
      </c>
      <c r="T10" s="187">
        <f>SUMIF(B_SZV_1A!$F:$F,$C10,B_SZV_1A!X:X)</f>
        <v>0</v>
      </c>
      <c r="U10" s="187">
        <f>SUMIF(B_SZV_1A!$F:$F,$C10,B_SZV_1A!Y:Y)</f>
        <v>0</v>
      </c>
      <c r="V10" s="187">
        <f>SUMIF(B_SZV_1A!$F:$F,$C10,B_SZV_1A!Z:Z)</f>
        <v>0</v>
      </c>
      <c r="W10" s="187">
        <f>SUMIF(B_SZV_1A!$F:$F,$C10,B_SZV_1A!AA:AA)</f>
        <v>0</v>
      </c>
      <c r="X10" s="191">
        <f>SUMIF(B_SZV_1A!$F:$F,$C10,B_SZV_1A!AB:AB)</f>
        <v>0</v>
      </c>
      <c r="Y10" s="37">
        <f t="shared" si="6"/>
        <v>0</v>
      </c>
      <c r="Z10" s="21"/>
      <c r="AA10" s="201">
        <f>SUMIF(B_SZV_1A!$F:$F,$C10,B_SZV_1A!AF:AF)</f>
        <v>16700</v>
      </c>
      <c r="AB10" s="201">
        <f>SUMIF(B_SZV_1A!$F:$F,$C10,B_SZV_1A!AG:AG)</f>
        <v>0</v>
      </c>
      <c r="AC10" s="201">
        <f>SUMIF(B_SZV_1A!$F:$F,$C10,B_SZV_1A!AH:AH)</f>
        <v>0</v>
      </c>
      <c r="AD10" s="201">
        <f>SUMIF(B_SZV_1A!$F:$F,$C10,B_SZV_1A!AI:AI)</f>
        <v>0</v>
      </c>
      <c r="AE10" s="201">
        <f>SUMIF(B_SZV_1A!$F:$F,$C10,B_SZV_1A!AJ:AJ)</f>
        <v>0</v>
      </c>
      <c r="AF10" s="201">
        <f>SUMIF(B_SZV_1A!$F:$F,$C10,B_SZV_1A!AK:AK)</f>
        <v>0</v>
      </c>
      <c r="AG10" s="201">
        <f>SUMIF(B_SZV_1A!$F:$F,$C10,B_SZV_1A!AL:AL)</f>
        <v>0</v>
      </c>
      <c r="AH10" s="201">
        <f>SUMIF(B_SZV_1A!$F:$F,$C10,B_SZV_1A!AM:AM)</f>
        <v>0</v>
      </c>
      <c r="AI10" s="201">
        <f>SUMIF(B_SZV_1A!$F:$F,$C10,B_SZV_1A!AN:AN)</f>
        <v>0</v>
      </c>
      <c r="AJ10" s="201">
        <f>SUMIF(B_SZV_1A!$F:$F,$C10,B_SZV_1A!AO:AO)</f>
        <v>0</v>
      </c>
      <c r="AK10" s="201">
        <f>SUMIF(B_SZV_1A!$F:$F,$C10,B_SZV_1A!AP:AP)</f>
        <v>0</v>
      </c>
      <c r="AL10" s="37">
        <f t="shared" si="7"/>
        <v>16700</v>
      </c>
      <c r="AM10" s="21"/>
      <c r="AN10" s="21"/>
      <c r="AO10" s="21"/>
      <c r="AP10" s="21"/>
      <c r="AQ10" s="21"/>
      <c r="AR10" s="22" t="str">
        <f>INDEX(B_SZV_1A!$G:$G,MATCH($C10,B_SZV_1A!$F:$F,0))</f>
        <v>S029</v>
      </c>
      <c r="AS10" s="22">
        <f>COUNTIF(B_SZV_1A!$AY$3:$AY$1507,$D10)</f>
        <v>5</v>
      </c>
      <c r="AT10" s="22">
        <f>SUMIF(B_SZV_1A!$AY$3:$AY$1507,$D10,B_SZV_1A!$CF$3:$CF$1507)</f>
        <v>5</v>
      </c>
      <c r="AU10" s="22">
        <f>SUMIF(B_SZV_1A!$AY:$AY,$D10,B_SZV_1A!$CG:$CG)</f>
        <v>1</v>
      </c>
      <c r="AV10" s="22">
        <f>SUMIF(B_SZV_1A!$AY:$AY,$D10,B_SZV_1A!$CG:$CG)</f>
        <v>1</v>
      </c>
    </row>
    <row r="11" spans="1:48" x14ac:dyDescent="0.25">
      <c r="A11" s="42">
        <v>2709</v>
      </c>
      <c r="B11" s="220" t="s">
        <v>235</v>
      </c>
      <c r="C11" s="220" t="s">
        <v>236</v>
      </c>
      <c r="D11" s="220">
        <v>4196</v>
      </c>
      <c r="E11" s="220" t="s">
        <v>237</v>
      </c>
      <c r="F11" s="220" t="s">
        <v>238</v>
      </c>
      <c r="G11" s="36" t="str">
        <f t="shared" si="4"/>
        <v>Kitöltés rendben!</v>
      </c>
      <c r="H11" s="21"/>
      <c r="I11" s="186">
        <f t="shared" si="5"/>
        <v>55000</v>
      </c>
      <c r="J11" s="187">
        <f>SUMIF(B_SZV_1A!$F:$F,$C11,B_SZV_1A!$N:$N)</f>
        <v>0</v>
      </c>
      <c r="K11" s="187">
        <f>SUMIF(B_SZV_1A!$F:$F,$C11,B_SZV_1A!$O:$O)</f>
        <v>55000</v>
      </c>
      <c r="L11" s="187">
        <f>SUMIF(B_SZV_1A!$F:$F,$C11,B_SZV_1A!$P:$P)</f>
        <v>0</v>
      </c>
      <c r="M11" s="21"/>
      <c r="N11" s="187">
        <f>SUMIF(B_SZV_1A!$F:$F,$C11,B_SZV_1A!R:R)</f>
        <v>0</v>
      </c>
      <c r="O11" s="187">
        <f>SUMIF(B_SZV_1A!$F:$F,$C11,B_SZV_1A!S:S)</f>
        <v>0</v>
      </c>
      <c r="P11" s="187">
        <f>SUMIF(B_SZV_1A!$F:$F,$C11,B_SZV_1A!T:T)</f>
        <v>0</v>
      </c>
      <c r="Q11" s="187">
        <f>SUMIF(B_SZV_1A!$F:$F,$C11,B_SZV_1A!U:U)</f>
        <v>0</v>
      </c>
      <c r="R11" s="187">
        <f>SUMIF(B_SZV_1A!$F:$F,$C11,B_SZV_1A!V:V)</f>
        <v>0</v>
      </c>
      <c r="S11" s="187">
        <f>SUMIF(B_SZV_1A!$F:$F,$C11,B_SZV_1A!W:W)</f>
        <v>0</v>
      </c>
      <c r="T11" s="187">
        <f>SUMIF(B_SZV_1A!$F:$F,$C11,B_SZV_1A!X:X)</f>
        <v>0</v>
      </c>
      <c r="U11" s="187">
        <f>SUMIF(B_SZV_1A!$F:$F,$C11,B_SZV_1A!Y:Y)</f>
        <v>0</v>
      </c>
      <c r="V11" s="187">
        <f>SUMIF(B_SZV_1A!$F:$F,$C11,B_SZV_1A!Z:Z)</f>
        <v>0</v>
      </c>
      <c r="W11" s="187">
        <f>SUMIF(B_SZV_1A!$F:$F,$C11,B_SZV_1A!AA:AA)</f>
        <v>0</v>
      </c>
      <c r="X11" s="191">
        <f>SUMIF(B_SZV_1A!$F:$F,$C11,B_SZV_1A!AB:AB)</f>
        <v>0</v>
      </c>
      <c r="Y11" s="37">
        <f t="shared" si="6"/>
        <v>0</v>
      </c>
      <c r="Z11" s="21"/>
      <c r="AA11" s="201">
        <f>SUMIF(B_SZV_1A!$F:$F,$C11,B_SZV_1A!AF:AF)</f>
        <v>0</v>
      </c>
      <c r="AB11" s="201">
        <f>SUMIF(B_SZV_1A!$F:$F,$C11,B_SZV_1A!AG:AG)</f>
        <v>0</v>
      </c>
      <c r="AC11" s="201">
        <f>SUMIF(B_SZV_1A!$F:$F,$C11,B_SZV_1A!AH:AH)</f>
        <v>0</v>
      </c>
      <c r="AD11" s="201">
        <f>SUMIF(B_SZV_1A!$F:$F,$C11,B_SZV_1A!AI:AI)</f>
        <v>0</v>
      </c>
      <c r="AE11" s="201">
        <f>SUMIF(B_SZV_1A!$F:$F,$C11,B_SZV_1A!AJ:AJ)</f>
        <v>0</v>
      </c>
      <c r="AF11" s="201">
        <f>SUMIF(B_SZV_1A!$F:$F,$C11,B_SZV_1A!AK:AK)</f>
        <v>0</v>
      </c>
      <c r="AG11" s="201">
        <f>SUMIF(B_SZV_1A!$F:$F,$C11,B_SZV_1A!AL:AL)</f>
        <v>0</v>
      </c>
      <c r="AH11" s="201">
        <f>SUMIF(B_SZV_1A!$F:$F,$C11,B_SZV_1A!AM:AM)</f>
        <v>0</v>
      </c>
      <c r="AI11" s="201">
        <f>SUMIF(B_SZV_1A!$F:$F,$C11,B_SZV_1A!AN:AN)</f>
        <v>0</v>
      </c>
      <c r="AJ11" s="201">
        <f>SUMIF(B_SZV_1A!$F:$F,$C11,B_SZV_1A!AO:AO)</f>
        <v>0</v>
      </c>
      <c r="AK11" s="201">
        <f>SUMIF(B_SZV_1A!$F:$F,$C11,B_SZV_1A!AP:AP)</f>
        <v>0</v>
      </c>
      <c r="AL11" s="37">
        <f t="shared" si="7"/>
        <v>0</v>
      </c>
      <c r="AM11" s="21"/>
      <c r="AN11" s="21"/>
      <c r="AO11" s="21"/>
      <c r="AP11" s="21"/>
      <c r="AQ11" s="21"/>
      <c r="AR11" s="22" t="str">
        <f>INDEX(B_SZV_1A!$G:$G,MATCH($C11,B_SZV_1A!$F:$F,0))</f>
        <v>S050</v>
      </c>
      <c r="AS11" s="22">
        <f>COUNTIF(B_SZV_1A!$AY$3:$AY$1507,$D11)</f>
        <v>3</v>
      </c>
      <c r="AT11" s="22">
        <f>SUMIF(B_SZV_1A!$AY$3:$AY$1507,$D11,B_SZV_1A!$CF$3:$CF$1507)</f>
        <v>3</v>
      </c>
      <c r="AU11" s="22">
        <f>SUMIF(B_SZV_1A!$AY:$AY,$D11,B_SZV_1A!$CG:$CG)</f>
        <v>1</v>
      </c>
      <c r="AV11" s="22">
        <f>SUMIF(B_SZV_1A!$AY:$AY,$D11,B_SZV_1A!$CG:$CG)</f>
        <v>1</v>
      </c>
    </row>
    <row r="12" spans="1:48" x14ac:dyDescent="0.25">
      <c r="A12" s="42">
        <v>2710</v>
      </c>
      <c r="B12" s="220" t="s">
        <v>239</v>
      </c>
      <c r="C12" s="220" t="s">
        <v>240</v>
      </c>
      <c r="D12" s="220">
        <v>4197</v>
      </c>
      <c r="E12" s="220" t="s">
        <v>241</v>
      </c>
      <c r="F12" s="220" t="s">
        <v>242</v>
      </c>
      <c r="G12" s="36" t="str">
        <f t="shared" si="4"/>
        <v>Kitöltés rendben!</v>
      </c>
      <c r="H12" s="21"/>
      <c r="I12" s="186">
        <f t="shared" si="5"/>
        <v>120000</v>
      </c>
      <c r="J12" s="187">
        <f>SUMIF(B_SZV_1A!$F:$F,$C12,B_SZV_1A!$N:$N)</f>
        <v>0</v>
      </c>
      <c r="K12" s="187">
        <f>SUMIF(B_SZV_1A!$F:$F,$C12,B_SZV_1A!$O:$O)</f>
        <v>120000</v>
      </c>
      <c r="L12" s="187">
        <f>SUMIF(B_SZV_1A!$F:$F,$C12,B_SZV_1A!$P:$P)</f>
        <v>0</v>
      </c>
      <c r="M12" s="21"/>
      <c r="N12" s="187">
        <f>SUMIF(B_SZV_1A!$F:$F,$C12,B_SZV_1A!R:R)</f>
        <v>0</v>
      </c>
      <c r="O12" s="187">
        <f>SUMIF(B_SZV_1A!$F:$F,$C12,B_SZV_1A!S:S)</f>
        <v>0</v>
      </c>
      <c r="P12" s="187">
        <f>SUMIF(B_SZV_1A!$F:$F,$C12,B_SZV_1A!T:T)</f>
        <v>0</v>
      </c>
      <c r="Q12" s="187">
        <f>SUMIF(B_SZV_1A!$F:$F,$C12,B_SZV_1A!U:U)</f>
        <v>0</v>
      </c>
      <c r="R12" s="187">
        <f>SUMIF(B_SZV_1A!$F:$F,$C12,B_SZV_1A!V:V)</f>
        <v>0</v>
      </c>
      <c r="S12" s="187">
        <f>SUMIF(B_SZV_1A!$F:$F,$C12,B_SZV_1A!W:W)</f>
        <v>0</v>
      </c>
      <c r="T12" s="187">
        <f>SUMIF(B_SZV_1A!$F:$F,$C12,B_SZV_1A!X:X)</f>
        <v>0</v>
      </c>
      <c r="U12" s="187">
        <f>SUMIF(B_SZV_1A!$F:$F,$C12,B_SZV_1A!Y:Y)</f>
        <v>0</v>
      </c>
      <c r="V12" s="187">
        <f>SUMIF(B_SZV_1A!$F:$F,$C12,B_SZV_1A!Z:Z)</f>
        <v>0</v>
      </c>
      <c r="W12" s="187">
        <f>SUMIF(B_SZV_1A!$F:$F,$C12,B_SZV_1A!AA:AA)</f>
        <v>0</v>
      </c>
      <c r="X12" s="191">
        <f>SUMIF(B_SZV_1A!$F:$F,$C12,B_SZV_1A!AB:AB)</f>
        <v>0</v>
      </c>
      <c r="Y12" s="37">
        <f t="shared" si="6"/>
        <v>0</v>
      </c>
      <c r="Z12" s="21"/>
      <c r="AA12" s="201">
        <f>SUMIF(B_SZV_1A!$F:$F,$C12,B_SZV_1A!AF:AF)</f>
        <v>4480</v>
      </c>
      <c r="AB12" s="201">
        <f>SUMIF(B_SZV_1A!$F:$F,$C12,B_SZV_1A!AG:AG)</f>
        <v>0</v>
      </c>
      <c r="AC12" s="201">
        <f>SUMIF(B_SZV_1A!$F:$F,$C12,B_SZV_1A!AH:AH)</f>
        <v>0</v>
      </c>
      <c r="AD12" s="201">
        <f>SUMIF(B_SZV_1A!$F:$F,$C12,B_SZV_1A!AI:AI)</f>
        <v>0</v>
      </c>
      <c r="AE12" s="201">
        <f>SUMIF(B_SZV_1A!$F:$F,$C12,B_SZV_1A!AJ:AJ)</f>
        <v>0</v>
      </c>
      <c r="AF12" s="201">
        <f>SUMIF(B_SZV_1A!$F:$F,$C12,B_SZV_1A!AK:AK)</f>
        <v>0</v>
      </c>
      <c r="AG12" s="201">
        <f>SUMIF(B_SZV_1A!$F:$F,$C12,B_SZV_1A!AL:AL)</f>
        <v>0</v>
      </c>
      <c r="AH12" s="201">
        <f>SUMIF(B_SZV_1A!$F:$F,$C12,B_SZV_1A!AM:AM)</f>
        <v>0</v>
      </c>
      <c r="AI12" s="201">
        <f>SUMIF(B_SZV_1A!$F:$F,$C12,B_SZV_1A!AN:AN)</f>
        <v>0</v>
      </c>
      <c r="AJ12" s="201">
        <f>SUMIF(B_SZV_1A!$F:$F,$C12,B_SZV_1A!AO:AO)</f>
        <v>0</v>
      </c>
      <c r="AK12" s="201">
        <f>SUMIF(B_SZV_1A!$F:$F,$C12,B_SZV_1A!AP:AP)</f>
        <v>0</v>
      </c>
      <c r="AL12" s="37">
        <f t="shared" si="7"/>
        <v>4480</v>
      </c>
      <c r="AM12" s="21"/>
      <c r="AN12" s="21"/>
      <c r="AO12" s="21"/>
      <c r="AP12" s="21"/>
      <c r="AQ12" s="21"/>
      <c r="AR12" s="22" t="str">
        <f>INDEX(B_SZV_1A!$G:$G,MATCH($C12,B_SZV_1A!$F:$F,0))</f>
        <v>S004</v>
      </c>
      <c r="AS12" s="22">
        <f>COUNTIF(B_SZV_1A!$AY$3:$AY$1507,$D12)</f>
        <v>3</v>
      </c>
      <c r="AT12" s="22">
        <f>SUMIF(B_SZV_1A!$AY$3:$AY$1507,$D12,B_SZV_1A!$CF$3:$CF$1507)</f>
        <v>3</v>
      </c>
      <c r="AU12" s="22">
        <f>SUMIF(B_SZV_1A!$AY:$AY,$D12,B_SZV_1A!$CG:$CG)</f>
        <v>1</v>
      </c>
      <c r="AV12" s="22">
        <f>SUMIF(B_SZV_1A!$AY:$AY,$D12,B_SZV_1A!$CG:$CG)</f>
        <v>1</v>
      </c>
    </row>
    <row r="13" spans="1:48" x14ac:dyDescent="0.25">
      <c r="A13" s="42">
        <v>2711</v>
      </c>
      <c r="B13" s="220" t="s">
        <v>243</v>
      </c>
      <c r="C13" s="220" t="s">
        <v>244</v>
      </c>
      <c r="D13" s="220">
        <v>4198</v>
      </c>
      <c r="E13" s="220" t="s">
        <v>245</v>
      </c>
      <c r="F13" s="220" t="s">
        <v>246</v>
      </c>
      <c r="G13" s="36" t="str">
        <f t="shared" si="4"/>
        <v>Kitöltés rendben!</v>
      </c>
      <c r="H13" s="21"/>
      <c r="I13" s="186">
        <f t="shared" si="5"/>
        <v>100000</v>
      </c>
      <c r="J13" s="187">
        <f>SUMIF(B_SZV_1A!$F:$F,$C13,B_SZV_1A!$N:$N)</f>
        <v>0</v>
      </c>
      <c r="K13" s="187">
        <f>SUMIF(B_SZV_1A!$F:$F,$C13,B_SZV_1A!$O:$O)</f>
        <v>100000</v>
      </c>
      <c r="L13" s="187">
        <f>SUMIF(B_SZV_1A!$F:$F,$C13,B_SZV_1A!$P:$P)</f>
        <v>0</v>
      </c>
      <c r="M13" s="21"/>
      <c r="N13" s="187">
        <f>SUMIF(B_SZV_1A!$F:$F,$C13,B_SZV_1A!R:R)</f>
        <v>0</v>
      </c>
      <c r="O13" s="187">
        <f>SUMIF(B_SZV_1A!$F:$F,$C13,B_SZV_1A!S:S)</f>
        <v>0</v>
      </c>
      <c r="P13" s="187">
        <f>SUMIF(B_SZV_1A!$F:$F,$C13,B_SZV_1A!T:T)</f>
        <v>0</v>
      </c>
      <c r="Q13" s="187">
        <f>SUMIF(B_SZV_1A!$F:$F,$C13,B_SZV_1A!U:U)</f>
        <v>0</v>
      </c>
      <c r="R13" s="187">
        <f>SUMIF(B_SZV_1A!$F:$F,$C13,B_SZV_1A!V:V)</f>
        <v>0</v>
      </c>
      <c r="S13" s="187">
        <f>SUMIF(B_SZV_1A!$F:$F,$C13,B_SZV_1A!W:W)</f>
        <v>0</v>
      </c>
      <c r="T13" s="187">
        <f>SUMIF(B_SZV_1A!$F:$F,$C13,B_SZV_1A!X:X)</f>
        <v>0</v>
      </c>
      <c r="U13" s="187">
        <f>SUMIF(B_SZV_1A!$F:$F,$C13,B_SZV_1A!Y:Y)</f>
        <v>0</v>
      </c>
      <c r="V13" s="187">
        <f>SUMIF(B_SZV_1A!$F:$F,$C13,B_SZV_1A!Z:Z)</f>
        <v>0</v>
      </c>
      <c r="W13" s="187">
        <f>SUMIF(B_SZV_1A!$F:$F,$C13,B_SZV_1A!AA:AA)</f>
        <v>0</v>
      </c>
      <c r="X13" s="191">
        <f>SUMIF(B_SZV_1A!$F:$F,$C13,B_SZV_1A!AB:AB)</f>
        <v>0</v>
      </c>
      <c r="Y13" s="37">
        <f t="shared" si="6"/>
        <v>0</v>
      </c>
      <c r="Z13" s="21"/>
      <c r="AA13" s="201">
        <f>SUMIF(B_SZV_1A!$F:$F,$C13,B_SZV_1A!AF:AF)</f>
        <v>2080</v>
      </c>
      <c r="AB13" s="201">
        <f>SUMIF(B_SZV_1A!$F:$F,$C13,B_SZV_1A!AG:AG)</f>
        <v>0</v>
      </c>
      <c r="AC13" s="201">
        <f>SUMIF(B_SZV_1A!$F:$F,$C13,B_SZV_1A!AH:AH)</f>
        <v>0</v>
      </c>
      <c r="AD13" s="201">
        <f>SUMIF(B_SZV_1A!$F:$F,$C13,B_SZV_1A!AI:AI)</f>
        <v>0</v>
      </c>
      <c r="AE13" s="201">
        <f>SUMIF(B_SZV_1A!$F:$F,$C13,B_SZV_1A!AJ:AJ)</f>
        <v>0</v>
      </c>
      <c r="AF13" s="201">
        <f>SUMIF(B_SZV_1A!$F:$F,$C13,B_SZV_1A!AK:AK)</f>
        <v>0</v>
      </c>
      <c r="AG13" s="201">
        <f>SUMIF(B_SZV_1A!$F:$F,$C13,B_SZV_1A!AL:AL)</f>
        <v>0</v>
      </c>
      <c r="AH13" s="201">
        <f>SUMIF(B_SZV_1A!$F:$F,$C13,B_SZV_1A!AM:AM)</f>
        <v>0</v>
      </c>
      <c r="AI13" s="201">
        <f>SUMIF(B_SZV_1A!$F:$F,$C13,B_SZV_1A!AN:AN)</f>
        <v>0</v>
      </c>
      <c r="AJ13" s="201">
        <f>SUMIF(B_SZV_1A!$F:$F,$C13,B_SZV_1A!AO:AO)</f>
        <v>0</v>
      </c>
      <c r="AK13" s="201">
        <f>SUMIF(B_SZV_1A!$F:$F,$C13,B_SZV_1A!AP:AP)</f>
        <v>0</v>
      </c>
      <c r="AL13" s="37">
        <f t="shared" si="7"/>
        <v>2080</v>
      </c>
      <c r="AM13" s="21"/>
      <c r="AN13" s="21"/>
      <c r="AO13" s="21"/>
      <c r="AP13" s="21"/>
      <c r="AQ13" s="21"/>
      <c r="AR13" s="22" t="str">
        <f>INDEX(B_SZV_1A!$G:$G,MATCH($C13,B_SZV_1A!$F:$F,0))</f>
        <v>S008</v>
      </c>
      <c r="AS13" s="22">
        <f>COUNTIF(B_SZV_1A!$AY$3:$AY$1507,$D13)</f>
        <v>3</v>
      </c>
      <c r="AT13" s="22">
        <f>SUMIF(B_SZV_1A!$AY$3:$AY$1507,$D13,B_SZV_1A!$CF$3:$CF$1507)</f>
        <v>3</v>
      </c>
      <c r="AU13" s="22">
        <f>SUMIF(B_SZV_1A!$AY:$AY,$D13,B_SZV_1A!$CG:$CG)</f>
        <v>1</v>
      </c>
      <c r="AV13" s="22">
        <f>SUMIF(B_SZV_1A!$AY:$AY,$D13,B_SZV_1A!$CG:$CG)</f>
        <v>1</v>
      </c>
    </row>
    <row r="14" spans="1:48" x14ac:dyDescent="0.25">
      <c r="A14" s="42">
        <v>2712</v>
      </c>
      <c r="B14" s="220" t="s">
        <v>247</v>
      </c>
      <c r="C14" s="220" t="s">
        <v>248</v>
      </c>
      <c r="D14" s="220">
        <v>4199</v>
      </c>
      <c r="E14" s="220" t="s">
        <v>249</v>
      </c>
      <c r="F14" s="220" t="s">
        <v>250</v>
      </c>
      <c r="G14" s="36" t="str">
        <f t="shared" si="4"/>
        <v>Kitöltés rendben!</v>
      </c>
      <c r="H14" s="21"/>
      <c r="I14" s="186">
        <f t="shared" si="5"/>
        <v>100000</v>
      </c>
      <c r="J14" s="187">
        <f>SUMIF(B_SZV_1A!$F:$F,$C14,B_SZV_1A!$N:$N)</f>
        <v>25000</v>
      </c>
      <c r="K14" s="187">
        <f>SUMIF(B_SZV_1A!$F:$F,$C14,B_SZV_1A!$O:$O)</f>
        <v>75000</v>
      </c>
      <c r="L14" s="187">
        <f>SUMIF(B_SZV_1A!$F:$F,$C14,B_SZV_1A!$P:$P)</f>
        <v>0</v>
      </c>
      <c r="M14" s="21"/>
      <c r="N14" s="187">
        <f>SUMIF(B_SZV_1A!$F:$F,$C14,B_SZV_1A!R:R)</f>
        <v>25000</v>
      </c>
      <c r="O14" s="187">
        <f>SUMIF(B_SZV_1A!$F:$F,$C14,B_SZV_1A!S:S)</f>
        <v>0</v>
      </c>
      <c r="P14" s="187">
        <f>SUMIF(B_SZV_1A!$F:$F,$C14,B_SZV_1A!T:T)</f>
        <v>0</v>
      </c>
      <c r="Q14" s="187">
        <f>SUMIF(B_SZV_1A!$F:$F,$C14,B_SZV_1A!U:U)</f>
        <v>0</v>
      </c>
      <c r="R14" s="187">
        <f>SUMIF(B_SZV_1A!$F:$F,$C14,B_SZV_1A!V:V)</f>
        <v>0</v>
      </c>
      <c r="S14" s="187">
        <f>SUMIF(B_SZV_1A!$F:$F,$C14,B_SZV_1A!W:W)</f>
        <v>0</v>
      </c>
      <c r="T14" s="187">
        <f>SUMIF(B_SZV_1A!$F:$F,$C14,B_SZV_1A!X:X)</f>
        <v>0</v>
      </c>
      <c r="U14" s="187">
        <f>SUMIF(B_SZV_1A!$F:$F,$C14,B_SZV_1A!Y:Y)</f>
        <v>0</v>
      </c>
      <c r="V14" s="187">
        <f>SUMIF(B_SZV_1A!$F:$F,$C14,B_SZV_1A!Z:Z)</f>
        <v>0</v>
      </c>
      <c r="W14" s="187">
        <f>SUMIF(B_SZV_1A!$F:$F,$C14,B_SZV_1A!AA:AA)</f>
        <v>0</v>
      </c>
      <c r="X14" s="191">
        <f>SUMIF(B_SZV_1A!$F:$F,$C14,B_SZV_1A!AB:AB)</f>
        <v>0</v>
      </c>
      <c r="Y14" s="37">
        <f t="shared" si="6"/>
        <v>25000</v>
      </c>
      <c r="Z14" s="21"/>
      <c r="AA14" s="201">
        <f>SUMIF(B_SZV_1A!$F:$F,$C14,B_SZV_1A!AF:AF)</f>
        <v>23000</v>
      </c>
      <c r="AB14" s="201">
        <f>SUMIF(B_SZV_1A!$F:$F,$C14,B_SZV_1A!AG:AG)</f>
        <v>0</v>
      </c>
      <c r="AC14" s="201">
        <f>SUMIF(B_SZV_1A!$F:$F,$C14,B_SZV_1A!AH:AH)</f>
        <v>0</v>
      </c>
      <c r="AD14" s="201">
        <f>SUMIF(B_SZV_1A!$F:$F,$C14,B_SZV_1A!AI:AI)</f>
        <v>0</v>
      </c>
      <c r="AE14" s="201">
        <f>SUMIF(B_SZV_1A!$F:$F,$C14,B_SZV_1A!AJ:AJ)</f>
        <v>0</v>
      </c>
      <c r="AF14" s="201">
        <f>SUMIF(B_SZV_1A!$F:$F,$C14,B_SZV_1A!AK:AK)</f>
        <v>0</v>
      </c>
      <c r="AG14" s="201">
        <f>SUMIF(B_SZV_1A!$F:$F,$C14,B_SZV_1A!AL:AL)</f>
        <v>0</v>
      </c>
      <c r="AH14" s="201">
        <f>SUMIF(B_SZV_1A!$F:$F,$C14,B_SZV_1A!AM:AM)</f>
        <v>0</v>
      </c>
      <c r="AI14" s="201">
        <f>SUMIF(B_SZV_1A!$F:$F,$C14,B_SZV_1A!AN:AN)</f>
        <v>0</v>
      </c>
      <c r="AJ14" s="201">
        <f>SUMIF(B_SZV_1A!$F:$F,$C14,B_SZV_1A!AO:AO)</f>
        <v>0</v>
      </c>
      <c r="AK14" s="201">
        <f>SUMIF(B_SZV_1A!$F:$F,$C14,B_SZV_1A!AP:AP)</f>
        <v>0</v>
      </c>
      <c r="AL14" s="37">
        <f t="shared" si="7"/>
        <v>23000</v>
      </c>
      <c r="AM14" s="21"/>
      <c r="AN14" s="21"/>
      <c r="AO14" s="21"/>
      <c r="AP14" s="21"/>
      <c r="AQ14" s="21"/>
      <c r="AR14" s="22" t="str">
        <f>INDEX(B_SZV_1A!$G:$G,MATCH($C14,B_SZV_1A!$F:$F,0))</f>
        <v>S041</v>
      </c>
      <c r="AS14" s="22">
        <f>COUNTIF(B_SZV_1A!$AY$3:$AY$1507,$D14)</f>
        <v>3</v>
      </c>
      <c r="AT14" s="22">
        <f>SUMIF(B_SZV_1A!$AY$3:$AY$1507,$D14,B_SZV_1A!$CF$3:$CF$1507)</f>
        <v>3</v>
      </c>
      <c r="AU14" s="22">
        <f>SUMIF(B_SZV_1A!$AY:$AY,$D14,B_SZV_1A!$CG:$CG)</f>
        <v>1</v>
      </c>
      <c r="AV14" s="22">
        <f>SUMIF(B_SZV_1A!$AY:$AY,$D14,B_SZV_1A!$CG:$CG)</f>
        <v>1</v>
      </c>
    </row>
    <row r="15" spans="1:48" x14ac:dyDescent="0.25">
      <c r="A15" s="42">
        <v>2713</v>
      </c>
      <c r="B15" s="220" t="s">
        <v>251</v>
      </c>
      <c r="C15" s="220" t="s">
        <v>252</v>
      </c>
      <c r="D15" s="220">
        <v>4200</v>
      </c>
      <c r="E15" s="220" t="s">
        <v>253</v>
      </c>
      <c r="F15" s="220" t="s">
        <v>254</v>
      </c>
      <c r="G15" s="36" t="str">
        <f t="shared" si="4"/>
        <v>Kitöltés rendben!</v>
      </c>
      <c r="H15" s="21"/>
      <c r="I15" s="186">
        <f t="shared" si="5"/>
        <v>83285</v>
      </c>
      <c r="J15" s="187">
        <f>SUMIF(B_SZV_1A!$F:$F,$C15,B_SZV_1A!$N:$N)</f>
        <v>1285</v>
      </c>
      <c r="K15" s="187">
        <f>SUMIF(B_SZV_1A!$F:$F,$C15,B_SZV_1A!$O:$O)</f>
        <v>82000</v>
      </c>
      <c r="L15" s="187">
        <f>SUMIF(B_SZV_1A!$F:$F,$C15,B_SZV_1A!$P:$P)</f>
        <v>0</v>
      </c>
      <c r="M15" s="21"/>
      <c r="N15" s="187">
        <f>SUMIF(B_SZV_1A!$F:$F,$C15,B_SZV_1A!R:R)</f>
        <v>1285</v>
      </c>
      <c r="O15" s="187">
        <f>SUMIF(B_SZV_1A!$F:$F,$C15,B_SZV_1A!S:S)</f>
        <v>0</v>
      </c>
      <c r="P15" s="187">
        <f>SUMIF(B_SZV_1A!$F:$F,$C15,B_SZV_1A!T:T)</f>
        <v>0</v>
      </c>
      <c r="Q15" s="187">
        <f>SUMIF(B_SZV_1A!$F:$F,$C15,B_SZV_1A!U:U)</f>
        <v>0</v>
      </c>
      <c r="R15" s="187">
        <f>SUMIF(B_SZV_1A!$F:$F,$C15,B_SZV_1A!V:V)</f>
        <v>0</v>
      </c>
      <c r="S15" s="187">
        <f>SUMIF(B_SZV_1A!$F:$F,$C15,B_SZV_1A!W:W)</f>
        <v>0</v>
      </c>
      <c r="T15" s="187">
        <f>SUMIF(B_SZV_1A!$F:$F,$C15,B_SZV_1A!X:X)</f>
        <v>0</v>
      </c>
      <c r="U15" s="187">
        <f>SUMIF(B_SZV_1A!$F:$F,$C15,B_SZV_1A!Y:Y)</f>
        <v>0</v>
      </c>
      <c r="V15" s="187">
        <f>SUMIF(B_SZV_1A!$F:$F,$C15,B_SZV_1A!Z:Z)</f>
        <v>0</v>
      </c>
      <c r="W15" s="187">
        <f>SUMIF(B_SZV_1A!$F:$F,$C15,B_SZV_1A!AA:AA)</f>
        <v>0</v>
      </c>
      <c r="X15" s="191">
        <f>SUMIF(B_SZV_1A!$F:$F,$C15,B_SZV_1A!AB:AB)</f>
        <v>0</v>
      </c>
      <c r="Y15" s="37">
        <f t="shared" si="6"/>
        <v>1285</v>
      </c>
      <c r="Z15" s="21"/>
      <c r="AA15" s="201">
        <f>SUMIF(B_SZV_1A!$F:$F,$C15,B_SZV_1A!AF:AF)</f>
        <v>5680</v>
      </c>
      <c r="AB15" s="201">
        <f>SUMIF(B_SZV_1A!$F:$F,$C15,B_SZV_1A!AG:AG)</f>
        <v>0</v>
      </c>
      <c r="AC15" s="201">
        <f>SUMIF(B_SZV_1A!$F:$F,$C15,B_SZV_1A!AH:AH)</f>
        <v>0</v>
      </c>
      <c r="AD15" s="201">
        <f>SUMIF(B_SZV_1A!$F:$F,$C15,B_SZV_1A!AI:AI)</f>
        <v>0</v>
      </c>
      <c r="AE15" s="201">
        <f>SUMIF(B_SZV_1A!$F:$F,$C15,B_SZV_1A!AJ:AJ)</f>
        <v>0</v>
      </c>
      <c r="AF15" s="201">
        <f>SUMIF(B_SZV_1A!$F:$F,$C15,B_SZV_1A!AK:AK)</f>
        <v>0</v>
      </c>
      <c r="AG15" s="201">
        <f>SUMIF(B_SZV_1A!$F:$F,$C15,B_SZV_1A!AL:AL)</f>
        <v>0</v>
      </c>
      <c r="AH15" s="201">
        <f>SUMIF(B_SZV_1A!$F:$F,$C15,B_SZV_1A!AM:AM)</f>
        <v>0</v>
      </c>
      <c r="AI15" s="201">
        <f>SUMIF(B_SZV_1A!$F:$F,$C15,B_SZV_1A!AN:AN)</f>
        <v>0</v>
      </c>
      <c r="AJ15" s="201">
        <f>SUMIF(B_SZV_1A!$F:$F,$C15,B_SZV_1A!AO:AO)</f>
        <v>0</v>
      </c>
      <c r="AK15" s="201">
        <f>SUMIF(B_SZV_1A!$F:$F,$C15,B_SZV_1A!AP:AP)</f>
        <v>0</v>
      </c>
      <c r="AL15" s="37">
        <f t="shared" si="7"/>
        <v>5680</v>
      </c>
      <c r="AM15" s="21"/>
      <c r="AN15" s="21"/>
      <c r="AO15" s="21"/>
      <c r="AP15" s="21"/>
      <c r="AQ15" s="21"/>
      <c r="AR15" s="22" t="str">
        <f>INDEX(B_SZV_1A!$G:$G,MATCH($C15,B_SZV_1A!$F:$F,0))</f>
        <v>S011</v>
      </c>
      <c r="AS15" s="22">
        <f>COUNTIF(B_SZV_1A!$AY$3:$AY$1507,$D15)</f>
        <v>5</v>
      </c>
      <c r="AT15" s="22">
        <f>SUMIF(B_SZV_1A!$AY$3:$AY$1507,$D15,B_SZV_1A!$CF$3:$CF$1507)</f>
        <v>5</v>
      </c>
      <c r="AU15" s="22">
        <f>SUMIF(B_SZV_1A!$AY:$AY,$D15,B_SZV_1A!$CG:$CG)</f>
        <v>2</v>
      </c>
      <c r="AV15" s="22">
        <f>SUMIF(B_SZV_1A!$AY:$AY,$D15,B_SZV_1A!$CG:$CG)</f>
        <v>2</v>
      </c>
    </row>
    <row r="16" spans="1:48" x14ac:dyDescent="0.25">
      <c r="A16" s="42">
        <v>2714</v>
      </c>
      <c r="B16" s="220" t="s">
        <v>255</v>
      </c>
      <c r="C16" s="220" t="s">
        <v>256</v>
      </c>
      <c r="D16" s="220">
        <v>4201</v>
      </c>
      <c r="E16" s="220" t="s">
        <v>257</v>
      </c>
      <c r="F16" s="220" t="s">
        <v>258</v>
      </c>
      <c r="G16" s="36" t="str">
        <f t="shared" si="4"/>
        <v>Kitöltés rendben!</v>
      </c>
      <c r="H16" s="21"/>
      <c r="I16" s="186">
        <f t="shared" si="5"/>
        <v>120000</v>
      </c>
      <c r="J16" s="187">
        <f>SUMIF(B_SZV_1A!$F:$F,$C16,B_SZV_1A!$N:$N)</f>
        <v>0</v>
      </c>
      <c r="K16" s="187">
        <f>SUMIF(B_SZV_1A!$F:$F,$C16,B_SZV_1A!$O:$O)</f>
        <v>120000</v>
      </c>
      <c r="L16" s="187">
        <f>SUMIF(B_SZV_1A!$F:$F,$C16,B_SZV_1A!$P:$P)</f>
        <v>0</v>
      </c>
      <c r="M16" s="21"/>
      <c r="N16" s="187">
        <f>SUMIF(B_SZV_1A!$F:$F,$C16,B_SZV_1A!R:R)</f>
        <v>0</v>
      </c>
      <c r="O16" s="187">
        <f>SUMIF(B_SZV_1A!$F:$F,$C16,B_SZV_1A!S:S)</f>
        <v>0</v>
      </c>
      <c r="P16" s="187">
        <f>SUMIF(B_SZV_1A!$F:$F,$C16,B_SZV_1A!T:T)</f>
        <v>0</v>
      </c>
      <c r="Q16" s="187">
        <f>SUMIF(B_SZV_1A!$F:$F,$C16,B_SZV_1A!U:U)</f>
        <v>0</v>
      </c>
      <c r="R16" s="187">
        <f>SUMIF(B_SZV_1A!$F:$F,$C16,B_SZV_1A!V:V)</f>
        <v>0</v>
      </c>
      <c r="S16" s="187">
        <f>SUMIF(B_SZV_1A!$F:$F,$C16,B_SZV_1A!W:W)</f>
        <v>0</v>
      </c>
      <c r="T16" s="187">
        <f>SUMIF(B_SZV_1A!$F:$F,$C16,B_SZV_1A!X:X)</f>
        <v>0</v>
      </c>
      <c r="U16" s="187">
        <f>SUMIF(B_SZV_1A!$F:$F,$C16,B_SZV_1A!Y:Y)</f>
        <v>0</v>
      </c>
      <c r="V16" s="187">
        <f>SUMIF(B_SZV_1A!$F:$F,$C16,B_SZV_1A!Z:Z)</f>
        <v>0</v>
      </c>
      <c r="W16" s="187">
        <f>SUMIF(B_SZV_1A!$F:$F,$C16,B_SZV_1A!AA:AA)</f>
        <v>0</v>
      </c>
      <c r="X16" s="191">
        <f>SUMIF(B_SZV_1A!$F:$F,$C16,B_SZV_1A!AB:AB)</f>
        <v>0</v>
      </c>
      <c r="Y16" s="37">
        <f t="shared" si="6"/>
        <v>0</v>
      </c>
      <c r="Z16" s="21"/>
      <c r="AA16" s="201">
        <f>SUMIF(B_SZV_1A!$F:$F,$C16,B_SZV_1A!AF:AF)</f>
        <v>5100</v>
      </c>
      <c r="AB16" s="201">
        <f>SUMIF(B_SZV_1A!$F:$F,$C16,B_SZV_1A!AG:AG)</f>
        <v>0</v>
      </c>
      <c r="AC16" s="201">
        <f>SUMIF(B_SZV_1A!$F:$F,$C16,B_SZV_1A!AH:AH)</f>
        <v>182</v>
      </c>
      <c r="AD16" s="201">
        <f>SUMIF(B_SZV_1A!$F:$F,$C16,B_SZV_1A!AI:AI)</f>
        <v>0</v>
      </c>
      <c r="AE16" s="201">
        <f>SUMIF(B_SZV_1A!$F:$F,$C16,B_SZV_1A!AJ:AJ)</f>
        <v>0</v>
      </c>
      <c r="AF16" s="201">
        <f>SUMIF(B_SZV_1A!$F:$F,$C16,B_SZV_1A!AK:AK)</f>
        <v>0</v>
      </c>
      <c r="AG16" s="201">
        <f>SUMIF(B_SZV_1A!$F:$F,$C16,B_SZV_1A!AL:AL)</f>
        <v>0</v>
      </c>
      <c r="AH16" s="201">
        <f>SUMIF(B_SZV_1A!$F:$F,$C16,B_SZV_1A!AM:AM)</f>
        <v>0</v>
      </c>
      <c r="AI16" s="201">
        <f>SUMIF(B_SZV_1A!$F:$F,$C16,B_SZV_1A!AN:AN)</f>
        <v>0</v>
      </c>
      <c r="AJ16" s="201">
        <f>SUMIF(B_SZV_1A!$F:$F,$C16,B_SZV_1A!AO:AO)</f>
        <v>0</v>
      </c>
      <c r="AK16" s="201">
        <f>SUMIF(B_SZV_1A!$F:$F,$C16,B_SZV_1A!AP:AP)</f>
        <v>0</v>
      </c>
      <c r="AL16" s="37">
        <f t="shared" si="7"/>
        <v>5282</v>
      </c>
      <c r="AM16" s="21"/>
      <c r="AN16" s="21"/>
      <c r="AO16" s="21"/>
      <c r="AP16" s="21"/>
      <c r="AQ16" s="21"/>
      <c r="AR16" s="22" t="str">
        <f>INDEX(B_SZV_1A!$G:$G,MATCH($C16,B_SZV_1A!$F:$F,0))</f>
        <v>S010</v>
      </c>
      <c r="AS16" s="22">
        <f>COUNTIF(B_SZV_1A!$AY$3:$AY$1507,$D16)</f>
        <v>5</v>
      </c>
      <c r="AT16" s="22">
        <f>SUMIF(B_SZV_1A!$AY$3:$AY$1507,$D16,B_SZV_1A!$CF$3:$CF$1507)</f>
        <v>5</v>
      </c>
      <c r="AU16" s="22">
        <f>SUMIF(B_SZV_1A!$AY:$AY,$D16,B_SZV_1A!$CG:$CG)</f>
        <v>1</v>
      </c>
      <c r="AV16" s="22">
        <f>SUMIF(B_SZV_1A!$AY:$AY,$D16,B_SZV_1A!$CG:$CG)</f>
        <v>1</v>
      </c>
    </row>
    <row r="17" spans="1:48" x14ac:dyDescent="0.25">
      <c r="A17" s="42">
        <v>2715</v>
      </c>
      <c r="B17" s="220" t="s">
        <v>259</v>
      </c>
      <c r="C17" s="220" t="s">
        <v>260</v>
      </c>
      <c r="D17" s="220">
        <v>4202</v>
      </c>
      <c r="E17" s="220" t="s">
        <v>261</v>
      </c>
      <c r="F17" s="220" t="s">
        <v>262</v>
      </c>
      <c r="G17" s="36" t="str">
        <f t="shared" si="4"/>
        <v>Kitöltés rendben!</v>
      </c>
      <c r="H17" s="21"/>
      <c r="I17" s="186">
        <f t="shared" si="5"/>
        <v>200000</v>
      </c>
      <c r="J17" s="187">
        <f>SUMIF(B_SZV_1A!$F:$F,$C17,B_SZV_1A!$N:$N)</f>
        <v>0</v>
      </c>
      <c r="K17" s="187">
        <f>SUMIF(B_SZV_1A!$F:$F,$C17,B_SZV_1A!$O:$O)</f>
        <v>200000</v>
      </c>
      <c r="L17" s="187">
        <f>SUMIF(B_SZV_1A!$F:$F,$C17,B_SZV_1A!$P:$P)</f>
        <v>0</v>
      </c>
      <c r="M17" s="21"/>
      <c r="N17" s="187">
        <f>SUMIF(B_SZV_1A!$F:$F,$C17,B_SZV_1A!R:R)</f>
        <v>0</v>
      </c>
      <c r="O17" s="187">
        <f>SUMIF(B_SZV_1A!$F:$F,$C17,B_SZV_1A!S:S)</f>
        <v>0</v>
      </c>
      <c r="P17" s="187">
        <f>SUMIF(B_SZV_1A!$F:$F,$C17,B_SZV_1A!T:T)</f>
        <v>0</v>
      </c>
      <c r="Q17" s="187">
        <f>SUMIF(B_SZV_1A!$F:$F,$C17,B_SZV_1A!U:U)</f>
        <v>0</v>
      </c>
      <c r="R17" s="187">
        <f>SUMIF(B_SZV_1A!$F:$F,$C17,B_SZV_1A!V:V)</f>
        <v>0</v>
      </c>
      <c r="S17" s="187">
        <f>SUMIF(B_SZV_1A!$F:$F,$C17,B_SZV_1A!W:W)</f>
        <v>0</v>
      </c>
      <c r="T17" s="187">
        <f>SUMIF(B_SZV_1A!$F:$F,$C17,B_SZV_1A!X:X)</f>
        <v>0</v>
      </c>
      <c r="U17" s="187">
        <f>SUMIF(B_SZV_1A!$F:$F,$C17,B_SZV_1A!Y:Y)</f>
        <v>0</v>
      </c>
      <c r="V17" s="187">
        <f>SUMIF(B_SZV_1A!$F:$F,$C17,B_SZV_1A!Z:Z)</f>
        <v>0</v>
      </c>
      <c r="W17" s="187">
        <f>SUMIF(B_SZV_1A!$F:$F,$C17,B_SZV_1A!AA:AA)</f>
        <v>0</v>
      </c>
      <c r="X17" s="191">
        <f>SUMIF(B_SZV_1A!$F:$F,$C17,B_SZV_1A!AB:AB)</f>
        <v>0</v>
      </c>
      <c r="Y17" s="37">
        <f t="shared" si="6"/>
        <v>0</v>
      </c>
      <c r="Z17" s="21"/>
      <c r="AA17" s="201">
        <f>SUMIF(B_SZV_1A!$F:$F,$C17,B_SZV_1A!AF:AF)</f>
        <v>5115</v>
      </c>
      <c r="AB17" s="201">
        <f>SUMIF(B_SZV_1A!$F:$F,$C17,B_SZV_1A!AG:AG)</f>
        <v>0</v>
      </c>
      <c r="AC17" s="201">
        <f>SUMIF(B_SZV_1A!$F:$F,$C17,B_SZV_1A!AH:AH)</f>
        <v>5810</v>
      </c>
      <c r="AD17" s="201">
        <f>SUMIF(B_SZV_1A!$F:$F,$C17,B_SZV_1A!AI:AI)</f>
        <v>0</v>
      </c>
      <c r="AE17" s="201">
        <f>SUMIF(B_SZV_1A!$F:$F,$C17,B_SZV_1A!AJ:AJ)</f>
        <v>0</v>
      </c>
      <c r="AF17" s="201">
        <f>SUMIF(B_SZV_1A!$F:$F,$C17,B_SZV_1A!AK:AK)</f>
        <v>0</v>
      </c>
      <c r="AG17" s="201">
        <f>SUMIF(B_SZV_1A!$F:$F,$C17,B_SZV_1A!AL:AL)</f>
        <v>0</v>
      </c>
      <c r="AH17" s="201">
        <f>SUMIF(B_SZV_1A!$F:$F,$C17,B_SZV_1A!AM:AM)</f>
        <v>0</v>
      </c>
      <c r="AI17" s="201">
        <f>SUMIF(B_SZV_1A!$F:$F,$C17,B_SZV_1A!AN:AN)</f>
        <v>0</v>
      </c>
      <c r="AJ17" s="201">
        <f>SUMIF(B_SZV_1A!$F:$F,$C17,B_SZV_1A!AO:AO)</f>
        <v>0</v>
      </c>
      <c r="AK17" s="201">
        <f>SUMIF(B_SZV_1A!$F:$F,$C17,B_SZV_1A!AP:AP)</f>
        <v>0</v>
      </c>
      <c r="AL17" s="37">
        <f t="shared" si="7"/>
        <v>10925</v>
      </c>
      <c r="AM17" s="21"/>
      <c r="AN17" s="21"/>
      <c r="AO17" s="21"/>
      <c r="AP17" s="21"/>
      <c r="AQ17" s="21"/>
      <c r="AR17" s="22" t="str">
        <f>INDEX(B_SZV_1A!$G:$G,MATCH($C17,B_SZV_1A!$F:$F,0))</f>
        <v>S014</v>
      </c>
      <c r="AS17" s="22">
        <f>COUNTIF(B_SZV_1A!$AY$3:$AY$1507,$D17)</f>
        <v>5</v>
      </c>
      <c r="AT17" s="22">
        <f>SUMIF(B_SZV_1A!$AY$3:$AY$1507,$D17,B_SZV_1A!$CF$3:$CF$1507)</f>
        <v>5</v>
      </c>
      <c r="AU17" s="22">
        <f>SUMIF(B_SZV_1A!$AY:$AY,$D17,B_SZV_1A!$CG:$CG)</f>
        <v>1</v>
      </c>
      <c r="AV17" s="22">
        <f>SUMIF(B_SZV_1A!$AY:$AY,$D17,B_SZV_1A!$CG:$CG)</f>
        <v>1</v>
      </c>
    </row>
    <row r="18" spans="1:48" x14ac:dyDescent="0.25">
      <c r="A18" s="42">
        <v>2716</v>
      </c>
      <c r="B18" s="220" t="s">
        <v>263</v>
      </c>
      <c r="C18" s="220" t="s">
        <v>264</v>
      </c>
      <c r="D18" s="220">
        <v>4203</v>
      </c>
      <c r="E18" s="220" t="s">
        <v>265</v>
      </c>
      <c r="F18" s="220" t="s">
        <v>266</v>
      </c>
      <c r="G18" s="36" t="str">
        <f t="shared" si="4"/>
        <v>Kitöltés rendben!</v>
      </c>
      <c r="H18" s="21"/>
      <c r="I18" s="186">
        <f t="shared" si="5"/>
        <v>235000</v>
      </c>
      <c r="J18" s="187">
        <f>SUMIF(B_SZV_1A!$F:$F,$C18,B_SZV_1A!$N:$N)</f>
        <v>0</v>
      </c>
      <c r="K18" s="187">
        <f>SUMIF(B_SZV_1A!$F:$F,$C18,B_SZV_1A!$O:$O)</f>
        <v>235000</v>
      </c>
      <c r="L18" s="187">
        <f>SUMIF(B_SZV_1A!$F:$F,$C18,B_SZV_1A!$P:$P)</f>
        <v>0</v>
      </c>
      <c r="M18" s="21"/>
      <c r="N18" s="187">
        <f>SUMIF(B_SZV_1A!$F:$F,$C18,B_SZV_1A!R:R)</f>
        <v>0</v>
      </c>
      <c r="O18" s="187">
        <f>SUMIF(B_SZV_1A!$F:$F,$C18,B_SZV_1A!S:S)</f>
        <v>0</v>
      </c>
      <c r="P18" s="187">
        <f>SUMIF(B_SZV_1A!$F:$F,$C18,B_SZV_1A!T:T)</f>
        <v>0</v>
      </c>
      <c r="Q18" s="187">
        <f>SUMIF(B_SZV_1A!$F:$F,$C18,B_SZV_1A!U:U)</f>
        <v>0</v>
      </c>
      <c r="R18" s="187">
        <f>SUMIF(B_SZV_1A!$F:$F,$C18,B_SZV_1A!V:V)</f>
        <v>0</v>
      </c>
      <c r="S18" s="187">
        <f>SUMIF(B_SZV_1A!$F:$F,$C18,B_SZV_1A!W:W)</f>
        <v>0</v>
      </c>
      <c r="T18" s="187">
        <f>SUMIF(B_SZV_1A!$F:$F,$C18,B_SZV_1A!X:X)</f>
        <v>0</v>
      </c>
      <c r="U18" s="187">
        <f>SUMIF(B_SZV_1A!$F:$F,$C18,B_SZV_1A!Y:Y)</f>
        <v>0</v>
      </c>
      <c r="V18" s="187">
        <f>SUMIF(B_SZV_1A!$F:$F,$C18,B_SZV_1A!Z:Z)</f>
        <v>0</v>
      </c>
      <c r="W18" s="187">
        <f>SUMIF(B_SZV_1A!$F:$F,$C18,B_SZV_1A!AA:AA)</f>
        <v>0</v>
      </c>
      <c r="X18" s="191">
        <f>SUMIF(B_SZV_1A!$F:$F,$C18,B_SZV_1A!AB:AB)</f>
        <v>0</v>
      </c>
      <c r="Y18" s="37">
        <f t="shared" si="6"/>
        <v>0</v>
      </c>
      <c r="Z18" s="21"/>
      <c r="AA18" s="201">
        <f>SUMIF(B_SZV_1A!$F:$F,$C18,B_SZV_1A!AF:AF)</f>
        <v>29500</v>
      </c>
      <c r="AB18" s="201">
        <f>SUMIF(B_SZV_1A!$F:$F,$C18,B_SZV_1A!AG:AG)</f>
        <v>0</v>
      </c>
      <c r="AC18" s="201">
        <f>SUMIF(B_SZV_1A!$F:$F,$C18,B_SZV_1A!AH:AH)</f>
        <v>1232</v>
      </c>
      <c r="AD18" s="201">
        <f>SUMIF(B_SZV_1A!$F:$F,$C18,B_SZV_1A!AI:AI)</f>
        <v>0</v>
      </c>
      <c r="AE18" s="201">
        <f>SUMIF(B_SZV_1A!$F:$F,$C18,B_SZV_1A!AJ:AJ)</f>
        <v>0</v>
      </c>
      <c r="AF18" s="201">
        <f>SUMIF(B_SZV_1A!$F:$F,$C18,B_SZV_1A!AK:AK)</f>
        <v>0</v>
      </c>
      <c r="AG18" s="201">
        <f>SUMIF(B_SZV_1A!$F:$F,$C18,B_SZV_1A!AL:AL)</f>
        <v>0</v>
      </c>
      <c r="AH18" s="201">
        <f>SUMIF(B_SZV_1A!$F:$F,$C18,B_SZV_1A!AM:AM)</f>
        <v>0</v>
      </c>
      <c r="AI18" s="201">
        <f>SUMIF(B_SZV_1A!$F:$F,$C18,B_SZV_1A!AN:AN)</f>
        <v>0</v>
      </c>
      <c r="AJ18" s="201">
        <f>SUMIF(B_SZV_1A!$F:$F,$C18,B_SZV_1A!AO:AO)</f>
        <v>0</v>
      </c>
      <c r="AK18" s="201">
        <f>SUMIF(B_SZV_1A!$F:$F,$C18,B_SZV_1A!AP:AP)</f>
        <v>0</v>
      </c>
      <c r="AL18" s="37">
        <f t="shared" si="7"/>
        <v>30732</v>
      </c>
      <c r="AM18" s="21"/>
      <c r="AN18" s="21"/>
      <c r="AO18" s="21"/>
      <c r="AP18" s="21"/>
      <c r="AQ18" s="21"/>
      <c r="AR18" s="22" t="str">
        <f>INDEX(B_SZV_1A!$G:$G,MATCH($C18,B_SZV_1A!$F:$F,0))</f>
        <v>S005</v>
      </c>
      <c r="AS18" s="22">
        <f>COUNTIF(B_SZV_1A!$AY$3:$AY$1507,$D18)</f>
        <v>6</v>
      </c>
      <c r="AT18" s="22">
        <f>SUMIF(B_SZV_1A!$AY$3:$AY$1507,$D18,B_SZV_1A!$CF$3:$CF$1507)</f>
        <v>6</v>
      </c>
      <c r="AU18" s="22">
        <f>SUMIF(B_SZV_1A!$AY:$AY,$D18,B_SZV_1A!$CG:$CG)</f>
        <v>1</v>
      </c>
      <c r="AV18" s="22">
        <f>SUMIF(B_SZV_1A!$AY:$AY,$D18,B_SZV_1A!$CG:$CG)</f>
        <v>1</v>
      </c>
    </row>
    <row r="19" spans="1:48" x14ac:dyDescent="0.25">
      <c r="A19" s="42">
        <v>2717</v>
      </c>
      <c r="B19" s="220" t="s">
        <v>267</v>
      </c>
      <c r="C19" s="220" t="s">
        <v>268</v>
      </c>
      <c r="D19" s="220">
        <v>4204</v>
      </c>
      <c r="E19" s="220" t="s">
        <v>269</v>
      </c>
      <c r="F19" s="220" t="s">
        <v>270</v>
      </c>
      <c r="G19" s="36" t="str">
        <f t="shared" si="4"/>
        <v>Kitöltés rendben!</v>
      </c>
      <c r="H19" s="21"/>
      <c r="I19" s="186">
        <f t="shared" si="5"/>
        <v>65000</v>
      </c>
      <c r="J19" s="187">
        <f>SUMIF(B_SZV_1A!$F:$F,$C19,B_SZV_1A!$N:$N)</f>
        <v>0</v>
      </c>
      <c r="K19" s="187">
        <f>SUMIF(B_SZV_1A!$F:$F,$C19,B_SZV_1A!$O:$O)</f>
        <v>65000</v>
      </c>
      <c r="L19" s="187">
        <f>SUMIF(B_SZV_1A!$F:$F,$C19,B_SZV_1A!$P:$P)</f>
        <v>0</v>
      </c>
      <c r="M19" s="21"/>
      <c r="N19" s="187">
        <f>SUMIF(B_SZV_1A!$F:$F,$C19,B_SZV_1A!R:R)</f>
        <v>0</v>
      </c>
      <c r="O19" s="187">
        <f>SUMIF(B_SZV_1A!$F:$F,$C19,B_SZV_1A!S:S)</f>
        <v>0</v>
      </c>
      <c r="P19" s="187">
        <f>SUMIF(B_SZV_1A!$F:$F,$C19,B_SZV_1A!T:T)</f>
        <v>0</v>
      </c>
      <c r="Q19" s="187">
        <f>SUMIF(B_SZV_1A!$F:$F,$C19,B_SZV_1A!U:U)</f>
        <v>0</v>
      </c>
      <c r="R19" s="187">
        <f>SUMIF(B_SZV_1A!$F:$F,$C19,B_SZV_1A!V:V)</f>
        <v>0</v>
      </c>
      <c r="S19" s="187">
        <f>SUMIF(B_SZV_1A!$F:$F,$C19,B_SZV_1A!W:W)</f>
        <v>0</v>
      </c>
      <c r="T19" s="187">
        <f>SUMIF(B_SZV_1A!$F:$F,$C19,B_SZV_1A!X:X)</f>
        <v>0</v>
      </c>
      <c r="U19" s="187">
        <f>SUMIF(B_SZV_1A!$F:$F,$C19,B_SZV_1A!Y:Y)</f>
        <v>0</v>
      </c>
      <c r="V19" s="187">
        <f>SUMIF(B_SZV_1A!$F:$F,$C19,B_SZV_1A!Z:Z)</f>
        <v>0</v>
      </c>
      <c r="W19" s="187">
        <f>SUMIF(B_SZV_1A!$F:$F,$C19,B_SZV_1A!AA:AA)</f>
        <v>0</v>
      </c>
      <c r="X19" s="191">
        <f>SUMIF(B_SZV_1A!$F:$F,$C19,B_SZV_1A!AB:AB)</f>
        <v>0</v>
      </c>
      <c r="Y19" s="37">
        <f t="shared" si="6"/>
        <v>0</v>
      </c>
      <c r="Z19" s="21"/>
      <c r="AA19" s="201">
        <f>SUMIF(B_SZV_1A!$F:$F,$C19,B_SZV_1A!AF:AF)</f>
        <v>1480</v>
      </c>
      <c r="AB19" s="201">
        <f>SUMIF(B_SZV_1A!$F:$F,$C19,B_SZV_1A!AG:AG)</f>
        <v>0</v>
      </c>
      <c r="AC19" s="201">
        <f>SUMIF(B_SZV_1A!$F:$F,$C19,B_SZV_1A!AH:AH)</f>
        <v>0</v>
      </c>
      <c r="AD19" s="201">
        <f>SUMIF(B_SZV_1A!$F:$F,$C19,B_SZV_1A!AI:AI)</f>
        <v>0</v>
      </c>
      <c r="AE19" s="201">
        <f>SUMIF(B_SZV_1A!$F:$F,$C19,B_SZV_1A!AJ:AJ)</f>
        <v>0</v>
      </c>
      <c r="AF19" s="201">
        <f>SUMIF(B_SZV_1A!$F:$F,$C19,B_SZV_1A!AK:AK)</f>
        <v>0</v>
      </c>
      <c r="AG19" s="201">
        <f>SUMIF(B_SZV_1A!$F:$F,$C19,B_SZV_1A!AL:AL)</f>
        <v>0</v>
      </c>
      <c r="AH19" s="201">
        <f>SUMIF(B_SZV_1A!$F:$F,$C19,B_SZV_1A!AM:AM)</f>
        <v>0</v>
      </c>
      <c r="AI19" s="201">
        <f>SUMIF(B_SZV_1A!$F:$F,$C19,B_SZV_1A!AN:AN)</f>
        <v>0</v>
      </c>
      <c r="AJ19" s="201">
        <f>SUMIF(B_SZV_1A!$F:$F,$C19,B_SZV_1A!AO:AO)</f>
        <v>0</v>
      </c>
      <c r="AK19" s="201">
        <f>SUMIF(B_SZV_1A!$F:$F,$C19,B_SZV_1A!AP:AP)</f>
        <v>0</v>
      </c>
      <c r="AL19" s="37">
        <f t="shared" si="7"/>
        <v>1480</v>
      </c>
      <c r="AM19" s="21"/>
      <c r="AN19" s="21"/>
      <c r="AO19" s="21"/>
      <c r="AP19" s="21"/>
      <c r="AQ19" s="21"/>
      <c r="AR19" s="22" t="str">
        <f>INDEX(B_SZV_1A!$G:$G,MATCH($C19,B_SZV_1A!$F:$F,0))</f>
        <v>S026</v>
      </c>
      <c r="AS19" s="22">
        <f>COUNTIF(B_SZV_1A!$AY$3:$AY$1507,$D19)</f>
        <v>4</v>
      </c>
      <c r="AT19" s="22">
        <f>SUMIF(B_SZV_1A!$AY$3:$AY$1507,$D19,B_SZV_1A!$CF$3:$CF$1507)</f>
        <v>4</v>
      </c>
      <c r="AU19" s="22">
        <f>SUMIF(B_SZV_1A!$AY:$AY,$D19,B_SZV_1A!$CG:$CG)</f>
        <v>1</v>
      </c>
      <c r="AV19" s="22">
        <f>SUMIF(B_SZV_1A!$AY:$AY,$D19,B_SZV_1A!$CG:$CG)</f>
        <v>1</v>
      </c>
    </row>
    <row r="20" spans="1:48" x14ac:dyDescent="0.25">
      <c r="A20" s="42">
        <v>2718</v>
      </c>
      <c r="B20" s="220" t="s">
        <v>271</v>
      </c>
      <c r="C20" s="220" t="s">
        <v>272</v>
      </c>
      <c r="D20" s="220">
        <v>4205</v>
      </c>
      <c r="E20" s="220" t="s">
        <v>273</v>
      </c>
      <c r="F20" s="220" t="s">
        <v>274</v>
      </c>
      <c r="G20" s="36" t="str">
        <f t="shared" si="4"/>
        <v>Kitöltés rendben!</v>
      </c>
      <c r="H20" s="21"/>
      <c r="I20" s="186">
        <f t="shared" si="5"/>
        <v>60000</v>
      </c>
      <c r="J20" s="187">
        <f>SUMIF(B_SZV_1A!$F:$F,$C20,B_SZV_1A!$N:$N)</f>
        <v>0</v>
      </c>
      <c r="K20" s="187">
        <f>SUMIF(B_SZV_1A!$F:$F,$C20,B_SZV_1A!$O:$O)</f>
        <v>60000</v>
      </c>
      <c r="L20" s="187">
        <f>SUMIF(B_SZV_1A!$F:$F,$C20,B_SZV_1A!$P:$P)</f>
        <v>0</v>
      </c>
      <c r="M20" s="21"/>
      <c r="N20" s="187">
        <f>SUMIF(B_SZV_1A!$F:$F,$C20,B_SZV_1A!R:R)</f>
        <v>0</v>
      </c>
      <c r="O20" s="187">
        <f>SUMIF(B_SZV_1A!$F:$F,$C20,B_SZV_1A!S:S)</f>
        <v>0</v>
      </c>
      <c r="P20" s="187">
        <f>SUMIF(B_SZV_1A!$F:$F,$C20,B_SZV_1A!T:T)</f>
        <v>0</v>
      </c>
      <c r="Q20" s="187">
        <f>SUMIF(B_SZV_1A!$F:$F,$C20,B_SZV_1A!U:U)</f>
        <v>0</v>
      </c>
      <c r="R20" s="187">
        <f>SUMIF(B_SZV_1A!$F:$F,$C20,B_SZV_1A!V:V)</f>
        <v>0</v>
      </c>
      <c r="S20" s="187">
        <f>SUMIF(B_SZV_1A!$F:$F,$C20,B_SZV_1A!W:W)</f>
        <v>0</v>
      </c>
      <c r="T20" s="187">
        <f>SUMIF(B_SZV_1A!$F:$F,$C20,B_SZV_1A!X:X)</f>
        <v>0</v>
      </c>
      <c r="U20" s="187">
        <f>SUMIF(B_SZV_1A!$F:$F,$C20,B_SZV_1A!Y:Y)</f>
        <v>0</v>
      </c>
      <c r="V20" s="187">
        <f>SUMIF(B_SZV_1A!$F:$F,$C20,B_SZV_1A!Z:Z)</f>
        <v>0</v>
      </c>
      <c r="W20" s="187">
        <f>SUMIF(B_SZV_1A!$F:$F,$C20,B_SZV_1A!AA:AA)</f>
        <v>0</v>
      </c>
      <c r="X20" s="191">
        <f>SUMIF(B_SZV_1A!$F:$F,$C20,B_SZV_1A!AB:AB)</f>
        <v>0</v>
      </c>
      <c r="Y20" s="37">
        <f t="shared" si="6"/>
        <v>0</v>
      </c>
      <c r="Z20" s="21"/>
      <c r="AA20" s="201">
        <f>SUMIF(B_SZV_1A!$F:$F,$C20,B_SZV_1A!AF:AF)</f>
        <v>1050</v>
      </c>
      <c r="AB20" s="201">
        <f>SUMIF(B_SZV_1A!$F:$F,$C20,B_SZV_1A!AG:AG)</f>
        <v>0</v>
      </c>
      <c r="AC20" s="201">
        <f>SUMIF(B_SZV_1A!$F:$F,$C20,B_SZV_1A!AH:AH)</f>
        <v>476</v>
      </c>
      <c r="AD20" s="201">
        <f>SUMIF(B_SZV_1A!$F:$F,$C20,B_SZV_1A!AI:AI)</f>
        <v>0</v>
      </c>
      <c r="AE20" s="201">
        <f>SUMIF(B_SZV_1A!$F:$F,$C20,B_SZV_1A!AJ:AJ)</f>
        <v>0</v>
      </c>
      <c r="AF20" s="201">
        <f>SUMIF(B_SZV_1A!$F:$F,$C20,B_SZV_1A!AK:AK)</f>
        <v>0</v>
      </c>
      <c r="AG20" s="201">
        <f>SUMIF(B_SZV_1A!$F:$F,$C20,B_SZV_1A!AL:AL)</f>
        <v>0</v>
      </c>
      <c r="AH20" s="201">
        <f>SUMIF(B_SZV_1A!$F:$F,$C20,B_SZV_1A!AM:AM)</f>
        <v>0</v>
      </c>
      <c r="AI20" s="201">
        <f>SUMIF(B_SZV_1A!$F:$F,$C20,B_SZV_1A!AN:AN)</f>
        <v>0</v>
      </c>
      <c r="AJ20" s="201">
        <f>SUMIF(B_SZV_1A!$F:$F,$C20,B_SZV_1A!AO:AO)</f>
        <v>0</v>
      </c>
      <c r="AK20" s="201">
        <f>SUMIF(B_SZV_1A!$F:$F,$C20,B_SZV_1A!AP:AP)</f>
        <v>0</v>
      </c>
      <c r="AL20" s="37">
        <f t="shared" si="7"/>
        <v>1526</v>
      </c>
      <c r="AM20" s="21"/>
      <c r="AN20" s="21"/>
      <c r="AO20" s="21"/>
      <c r="AP20" s="21"/>
      <c r="AQ20" s="21"/>
      <c r="AR20" s="22" t="str">
        <f>INDEX(B_SZV_1A!$G:$G,MATCH($C20,B_SZV_1A!$F:$F,0))</f>
        <v>S006</v>
      </c>
      <c r="AS20" s="22">
        <f>COUNTIF(B_SZV_1A!$AY$3:$AY$1507,$D20)</f>
        <v>4</v>
      </c>
      <c r="AT20" s="22">
        <f>SUMIF(B_SZV_1A!$AY$3:$AY$1507,$D20,B_SZV_1A!$CF$3:$CF$1507)</f>
        <v>4</v>
      </c>
      <c r="AU20" s="22">
        <f>SUMIF(B_SZV_1A!$AY:$AY,$D20,B_SZV_1A!$CG:$CG)</f>
        <v>1</v>
      </c>
      <c r="AV20" s="22">
        <f>SUMIF(B_SZV_1A!$AY:$AY,$D20,B_SZV_1A!$CG:$CG)</f>
        <v>1</v>
      </c>
    </row>
    <row r="21" spans="1:48" x14ac:dyDescent="0.25">
      <c r="A21" s="42">
        <v>2719</v>
      </c>
      <c r="B21" s="220" t="s">
        <v>275</v>
      </c>
      <c r="C21" s="220" t="s">
        <v>276</v>
      </c>
      <c r="D21" s="220">
        <v>4206</v>
      </c>
      <c r="E21" s="220" t="s">
        <v>277</v>
      </c>
      <c r="F21" s="220" t="s">
        <v>278</v>
      </c>
      <c r="G21" s="36" t="str">
        <f t="shared" si="4"/>
        <v>Kitöltés rendben!</v>
      </c>
      <c r="H21" s="21"/>
      <c r="I21" s="186">
        <f t="shared" si="5"/>
        <v>70000</v>
      </c>
      <c r="J21" s="187">
        <f>SUMIF(B_SZV_1A!$F:$F,$C21,B_SZV_1A!$N:$N)</f>
        <v>0</v>
      </c>
      <c r="K21" s="187">
        <f>SUMIF(B_SZV_1A!$F:$F,$C21,B_SZV_1A!$O:$O)</f>
        <v>70000</v>
      </c>
      <c r="L21" s="187">
        <f>SUMIF(B_SZV_1A!$F:$F,$C21,B_SZV_1A!$P:$P)</f>
        <v>0</v>
      </c>
      <c r="M21" s="21"/>
      <c r="N21" s="187">
        <f>SUMIF(B_SZV_1A!$F:$F,$C21,B_SZV_1A!R:R)</f>
        <v>0</v>
      </c>
      <c r="O21" s="187">
        <f>SUMIF(B_SZV_1A!$F:$F,$C21,B_SZV_1A!S:S)</f>
        <v>0</v>
      </c>
      <c r="P21" s="187">
        <f>SUMIF(B_SZV_1A!$F:$F,$C21,B_SZV_1A!T:T)</f>
        <v>0</v>
      </c>
      <c r="Q21" s="187">
        <f>SUMIF(B_SZV_1A!$F:$F,$C21,B_SZV_1A!U:U)</f>
        <v>0</v>
      </c>
      <c r="R21" s="187">
        <f>SUMIF(B_SZV_1A!$F:$F,$C21,B_SZV_1A!V:V)</f>
        <v>0</v>
      </c>
      <c r="S21" s="187">
        <f>SUMIF(B_SZV_1A!$F:$F,$C21,B_SZV_1A!W:W)</f>
        <v>0</v>
      </c>
      <c r="T21" s="187">
        <f>SUMIF(B_SZV_1A!$F:$F,$C21,B_SZV_1A!X:X)</f>
        <v>0</v>
      </c>
      <c r="U21" s="187">
        <f>SUMIF(B_SZV_1A!$F:$F,$C21,B_SZV_1A!Y:Y)</f>
        <v>0</v>
      </c>
      <c r="V21" s="187">
        <f>SUMIF(B_SZV_1A!$F:$F,$C21,B_SZV_1A!Z:Z)</f>
        <v>0</v>
      </c>
      <c r="W21" s="187">
        <f>SUMIF(B_SZV_1A!$F:$F,$C21,B_SZV_1A!AA:AA)</f>
        <v>0</v>
      </c>
      <c r="X21" s="191">
        <f>SUMIF(B_SZV_1A!$F:$F,$C21,B_SZV_1A!AB:AB)</f>
        <v>0</v>
      </c>
      <c r="Y21" s="37">
        <f t="shared" si="6"/>
        <v>0</v>
      </c>
      <c r="Z21" s="21"/>
      <c r="AA21" s="201">
        <f>SUMIF(B_SZV_1A!$F:$F,$C21,B_SZV_1A!AF:AF)</f>
        <v>0</v>
      </c>
      <c r="AB21" s="201">
        <f>SUMIF(B_SZV_1A!$F:$F,$C21,B_SZV_1A!AG:AG)</f>
        <v>0</v>
      </c>
      <c r="AC21" s="201">
        <f>SUMIF(B_SZV_1A!$F:$F,$C21,B_SZV_1A!AH:AH)</f>
        <v>0</v>
      </c>
      <c r="AD21" s="201">
        <f>SUMIF(B_SZV_1A!$F:$F,$C21,B_SZV_1A!AI:AI)</f>
        <v>0</v>
      </c>
      <c r="AE21" s="201">
        <f>SUMIF(B_SZV_1A!$F:$F,$C21,B_SZV_1A!AJ:AJ)</f>
        <v>0</v>
      </c>
      <c r="AF21" s="201">
        <f>SUMIF(B_SZV_1A!$F:$F,$C21,B_SZV_1A!AK:AK)</f>
        <v>0</v>
      </c>
      <c r="AG21" s="201">
        <f>SUMIF(B_SZV_1A!$F:$F,$C21,B_SZV_1A!AL:AL)</f>
        <v>0</v>
      </c>
      <c r="AH21" s="201">
        <f>SUMIF(B_SZV_1A!$F:$F,$C21,B_SZV_1A!AM:AM)</f>
        <v>0</v>
      </c>
      <c r="AI21" s="201">
        <f>SUMIF(B_SZV_1A!$F:$F,$C21,B_SZV_1A!AN:AN)</f>
        <v>0</v>
      </c>
      <c r="AJ21" s="201">
        <f>SUMIF(B_SZV_1A!$F:$F,$C21,B_SZV_1A!AO:AO)</f>
        <v>0</v>
      </c>
      <c r="AK21" s="201">
        <f>SUMIF(B_SZV_1A!$F:$F,$C21,B_SZV_1A!AP:AP)</f>
        <v>0</v>
      </c>
      <c r="AL21" s="37">
        <f t="shared" si="7"/>
        <v>0</v>
      </c>
      <c r="AM21" s="21"/>
      <c r="AN21" s="21"/>
      <c r="AO21" s="21"/>
      <c r="AP21" s="21"/>
      <c r="AQ21" s="21"/>
      <c r="AR21" s="22" t="str">
        <f>INDEX(B_SZV_1A!$G:$G,MATCH($C21,B_SZV_1A!$F:$F,0))</f>
        <v>S034 Kemenesmihályfa szennyvízelvezetési és tisztítási rendszer</v>
      </c>
      <c r="AS21" s="22">
        <f>COUNTIF(B_SZV_1A!$AY$3:$AY$1507,$D21)</f>
        <v>3</v>
      </c>
      <c r="AT21" s="22">
        <f>SUMIF(B_SZV_1A!$AY$3:$AY$1507,$D21,B_SZV_1A!$CF$3:$CF$1507)</f>
        <v>3</v>
      </c>
      <c r="AU21" s="22">
        <f>SUMIF(B_SZV_1A!$AY:$AY,$D21,B_SZV_1A!$CG:$CG)</f>
        <v>1</v>
      </c>
      <c r="AV21" s="22">
        <f>SUMIF(B_SZV_1A!$AY:$AY,$D21,B_SZV_1A!$CG:$CG)</f>
        <v>1</v>
      </c>
    </row>
    <row r="22" spans="1:48" x14ac:dyDescent="0.25">
      <c r="A22" s="42">
        <v>2720</v>
      </c>
      <c r="B22" s="220" t="s">
        <v>279</v>
      </c>
      <c r="C22" s="220" t="s">
        <v>280</v>
      </c>
      <c r="D22" s="220">
        <v>4207</v>
      </c>
      <c r="E22" s="220" t="s">
        <v>281</v>
      </c>
      <c r="F22" s="220" t="s">
        <v>282</v>
      </c>
      <c r="G22" s="36" t="str">
        <f t="shared" si="4"/>
        <v>Kitöltés rendben!</v>
      </c>
      <c r="H22" s="21"/>
      <c r="I22" s="186">
        <f t="shared" si="5"/>
        <v>6950000</v>
      </c>
      <c r="J22" s="187">
        <f>SUMIF(B_SZV_1A!$F:$F,$C22,B_SZV_1A!$N:$N)</f>
        <v>0</v>
      </c>
      <c r="K22" s="187">
        <f>SUMIF(B_SZV_1A!$F:$F,$C22,B_SZV_1A!$O:$O)</f>
        <v>6950000</v>
      </c>
      <c r="L22" s="187">
        <f>SUMIF(B_SZV_1A!$F:$F,$C22,B_SZV_1A!$P:$P)</f>
        <v>0</v>
      </c>
      <c r="M22" s="21"/>
      <c r="N22" s="187">
        <f>SUMIF(B_SZV_1A!$F:$F,$C22,B_SZV_1A!R:R)</f>
        <v>0</v>
      </c>
      <c r="O22" s="187">
        <f>SUMIF(B_SZV_1A!$F:$F,$C22,B_SZV_1A!S:S)</f>
        <v>0</v>
      </c>
      <c r="P22" s="187">
        <f>SUMIF(B_SZV_1A!$F:$F,$C22,B_SZV_1A!T:T)</f>
        <v>0</v>
      </c>
      <c r="Q22" s="187">
        <f>SUMIF(B_SZV_1A!$F:$F,$C22,B_SZV_1A!U:U)</f>
        <v>0</v>
      </c>
      <c r="R22" s="187">
        <f>SUMIF(B_SZV_1A!$F:$F,$C22,B_SZV_1A!V:V)</f>
        <v>0</v>
      </c>
      <c r="S22" s="187">
        <f>SUMIF(B_SZV_1A!$F:$F,$C22,B_SZV_1A!W:W)</f>
        <v>0</v>
      </c>
      <c r="T22" s="187">
        <f>SUMIF(B_SZV_1A!$F:$F,$C22,B_SZV_1A!X:X)</f>
        <v>0</v>
      </c>
      <c r="U22" s="187">
        <f>SUMIF(B_SZV_1A!$F:$F,$C22,B_SZV_1A!Y:Y)</f>
        <v>0</v>
      </c>
      <c r="V22" s="187">
        <f>SUMIF(B_SZV_1A!$F:$F,$C22,B_SZV_1A!Z:Z)</f>
        <v>0</v>
      </c>
      <c r="W22" s="187">
        <f>SUMIF(B_SZV_1A!$F:$F,$C22,B_SZV_1A!AA:AA)</f>
        <v>0</v>
      </c>
      <c r="X22" s="191">
        <f>SUMIF(B_SZV_1A!$F:$F,$C22,B_SZV_1A!AB:AB)</f>
        <v>0</v>
      </c>
      <c r="Y22" s="37">
        <f t="shared" si="6"/>
        <v>0</v>
      </c>
      <c r="Z22" s="21"/>
      <c r="AA22" s="201">
        <f>SUMIF(B_SZV_1A!$F:$F,$C22,B_SZV_1A!AF:AF)</f>
        <v>525000</v>
      </c>
      <c r="AB22" s="201">
        <f>SUMIF(B_SZV_1A!$F:$F,$C22,B_SZV_1A!AG:AG)</f>
        <v>0</v>
      </c>
      <c r="AC22" s="201">
        <f>SUMIF(B_SZV_1A!$F:$F,$C22,B_SZV_1A!AH:AH)</f>
        <v>8131</v>
      </c>
      <c r="AD22" s="201">
        <f>SUMIF(B_SZV_1A!$F:$F,$C22,B_SZV_1A!AI:AI)</f>
        <v>0</v>
      </c>
      <c r="AE22" s="201">
        <f>SUMIF(B_SZV_1A!$F:$F,$C22,B_SZV_1A!AJ:AJ)</f>
        <v>0</v>
      </c>
      <c r="AF22" s="201">
        <f>SUMIF(B_SZV_1A!$F:$F,$C22,B_SZV_1A!AK:AK)</f>
        <v>0</v>
      </c>
      <c r="AG22" s="201">
        <f>SUMIF(B_SZV_1A!$F:$F,$C22,B_SZV_1A!AL:AL)</f>
        <v>0</v>
      </c>
      <c r="AH22" s="201">
        <f>SUMIF(B_SZV_1A!$F:$F,$C22,B_SZV_1A!AM:AM)</f>
        <v>0</v>
      </c>
      <c r="AI22" s="201">
        <f>SUMIF(B_SZV_1A!$F:$F,$C22,B_SZV_1A!AN:AN)</f>
        <v>0</v>
      </c>
      <c r="AJ22" s="201">
        <f>SUMIF(B_SZV_1A!$F:$F,$C22,B_SZV_1A!AO:AO)</f>
        <v>0</v>
      </c>
      <c r="AK22" s="201">
        <f>SUMIF(B_SZV_1A!$F:$F,$C22,B_SZV_1A!AP:AP)</f>
        <v>0</v>
      </c>
      <c r="AL22" s="37">
        <f t="shared" si="7"/>
        <v>533131</v>
      </c>
      <c r="AM22" s="21"/>
      <c r="AN22" s="21"/>
      <c r="AO22" s="21"/>
      <c r="AP22" s="21"/>
      <c r="AQ22" s="21"/>
      <c r="AR22" s="22" t="str">
        <f>INDEX(B_SZV_1A!$G:$G,MATCH($C22,B_SZV_1A!$F:$F,0))</f>
        <v>S015 Körmend szennyvízelvezetési és -tisztításirendszer</v>
      </c>
      <c r="AS22" s="22">
        <f>COUNTIF(B_SZV_1A!$AY$3:$AY$1507,$D22)</f>
        <v>6</v>
      </c>
      <c r="AT22" s="22">
        <f>SUMIF(B_SZV_1A!$AY$3:$AY$1507,$D22,B_SZV_1A!$CF$3:$CF$1507)</f>
        <v>6</v>
      </c>
      <c r="AU22" s="22">
        <f>SUMIF(B_SZV_1A!$AY:$AY,$D22,B_SZV_1A!$CG:$CG)</f>
        <v>1</v>
      </c>
      <c r="AV22" s="22">
        <f>SUMIF(B_SZV_1A!$AY:$AY,$D22,B_SZV_1A!$CG:$CG)</f>
        <v>1</v>
      </c>
    </row>
    <row r="23" spans="1:48" x14ac:dyDescent="0.25">
      <c r="A23" s="42">
        <v>2721</v>
      </c>
      <c r="B23" s="220" t="s">
        <v>283</v>
      </c>
      <c r="C23" s="220" t="s">
        <v>284</v>
      </c>
      <c r="D23" s="220">
        <v>4208</v>
      </c>
      <c r="E23" s="220" t="s">
        <v>285</v>
      </c>
      <c r="F23" s="220" t="s">
        <v>286</v>
      </c>
      <c r="G23" s="36" t="str">
        <f t="shared" si="4"/>
        <v>Kitöltés rendben!</v>
      </c>
      <c r="H23" s="21"/>
      <c r="I23" s="186">
        <f t="shared" si="5"/>
        <v>115000</v>
      </c>
      <c r="J23" s="187">
        <f>SUMIF(B_SZV_1A!$F:$F,$C23,B_SZV_1A!$N:$N)</f>
        <v>25000</v>
      </c>
      <c r="K23" s="187">
        <f>SUMIF(B_SZV_1A!$F:$F,$C23,B_SZV_1A!$O:$O)</f>
        <v>90000</v>
      </c>
      <c r="L23" s="187">
        <f>SUMIF(B_SZV_1A!$F:$F,$C23,B_SZV_1A!$P:$P)</f>
        <v>25000</v>
      </c>
      <c r="M23" s="21"/>
      <c r="N23" s="187">
        <f>SUMIF(B_SZV_1A!$F:$F,$C23,B_SZV_1A!R:R)</f>
        <v>0</v>
      </c>
      <c r="O23" s="187">
        <f>SUMIF(B_SZV_1A!$F:$F,$C23,B_SZV_1A!S:S)</f>
        <v>0</v>
      </c>
      <c r="P23" s="187">
        <f>SUMIF(B_SZV_1A!$F:$F,$C23,B_SZV_1A!T:T)</f>
        <v>0</v>
      </c>
      <c r="Q23" s="187">
        <f>SUMIF(B_SZV_1A!$F:$F,$C23,B_SZV_1A!U:U)</f>
        <v>0</v>
      </c>
      <c r="R23" s="187">
        <f>SUMIF(B_SZV_1A!$F:$F,$C23,B_SZV_1A!V:V)</f>
        <v>0</v>
      </c>
      <c r="S23" s="187">
        <f>SUMIF(B_SZV_1A!$F:$F,$C23,B_SZV_1A!W:W)</f>
        <v>25000</v>
      </c>
      <c r="T23" s="187">
        <f>SUMIF(B_SZV_1A!$F:$F,$C23,B_SZV_1A!X:X)</f>
        <v>0</v>
      </c>
      <c r="U23" s="187">
        <f>SUMIF(B_SZV_1A!$F:$F,$C23,B_SZV_1A!Y:Y)</f>
        <v>0</v>
      </c>
      <c r="V23" s="187">
        <f>SUMIF(B_SZV_1A!$F:$F,$C23,B_SZV_1A!Z:Z)</f>
        <v>0</v>
      </c>
      <c r="W23" s="187">
        <f>SUMIF(B_SZV_1A!$F:$F,$C23,B_SZV_1A!AA:AA)</f>
        <v>0</v>
      </c>
      <c r="X23" s="191">
        <f>SUMIF(B_SZV_1A!$F:$F,$C23,B_SZV_1A!AB:AB)</f>
        <v>0</v>
      </c>
      <c r="Y23" s="37">
        <f t="shared" si="6"/>
        <v>25000</v>
      </c>
      <c r="Z23" s="21"/>
      <c r="AA23" s="201">
        <f>SUMIF(B_SZV_1A!$F:$F,$C23,B_SZV_1A!AF:AF)</f>
        <v>6920</v>
      </c>
      <c r="AB23" s="201">
        <f>SUMIF(B_SZV_1A!$F:$F,$C23,B_SZV_1A!AG:AG)</f>
        <v>0</v>
      </c>
      <c r="AC23" s="201">
        <f>SUMIF(B_SZV_1A!$F:$F,$C23,B_SZV_1A!AH:AH)</f>
        <v>1330</v>
      </c>
      <c r="AD23" s="201">
        <f>SUMIF(B_SZV_1A!$F:$F,$C23,B_SZV_1A!AI:AI)</f>
        <v>0</v>
      </c>
      <c r="AE23" s="201">
        <f>SUMIF(B_SZV_1A!$F:$F,$C23,B_SZV_1A!AJ:AJ)</f>
        <v>0</v>
      </c>
      <c r="AF23" s="201">
        <f>SUMIF(B_SZV_1A!$F:$F,$C23,B_SZV_1A!AK:AK)</f>
        <v>0</v>
      </c>
      <c r="AG23" s="201">
        <f>SUMIF(B_SZV_1A!$F:$F,$C23,B_SZV_1A!AL:AL)</f>
        <v>0</v>
      </c>
      <c r="AH23" s="201">
        <f>SUMIF(B_SZV_1A!$F:$F,$C23,B_SZV_1A!AM:AM)</f>
        <v>0</v>
      </c>
      <c r="AI23" s="201">
        <f>SUMIF(B_SZV_1A!$F:$F,$C23,B_SZV_1A!AN:AN)</f>
        <v>0</v>
      </c>
      <c r="AJ23" s="201">
        <f>SUMIF(B_SZV_1A!$F:$F,$C23,B_SZV_1A!AO:AO)</f>
        <v>0</v>
      </c>
      <c r="AK23" s="201">
        <f>SUMIF(B_SZV_1A!$F:$F,$C23,B_SZV_1A!AP:AP)</f>
        <v>0</v>
      </c>
      <c r="AL23" s="37">
        <f t="shared" si="7"/>
        <v>8250</v>
      </c>
      <c r="AM23" s="21"/>
      <c r="AN23" s="21"/>
      <c r="AO23" s="21"/>
      <c r="AP23" s="21"/>
      <c r="AQ23" s="21"/>
      <c r="AR23" s="22" t="str">
        <f>INDEX(B_SZV_1A!$G:$G,MATCH($C23,B_SZV_1A!$F:$F,0))</f>
        <v>S002</v>
      </c>
      <c r="AS23" s="22">
        <f>COUNTIF(B_SZV_1A!$AY$3:$AY$1507,$D23)</f>
        <v>4</v>
      </c>
      <c r="AT23" s="22">
        <f>SUMIF(B_SZV_1A!$AY$3:$AY$1507,$D23,B_SZV_1A!$CF$3:$CF$1507)</f>
        <v>4</v>
      </c>
      <c r="AU23" s="22">
        <f>SUMIF(B_SZV_1A!$AY:$AY,$D23,B_SZV_1A!$CG:$CG)</f>
        <v>1</v>
      </c>
      <c r="AV23" s="22">
        <f>SUMIF(B_SZV_1A!$AY:$AY,$D23,B_SZV_1A!$CG:$CG)</f>
        <v>1</v>
      </c>
    </row>
    <row r="24" spans="1:48" x14ac:dyDescent="0.25">
      <c r="A24" s="42">
        <v>2722</v>
      </c>
      <c r="B24" s="220" t="s">
        <v>287</v>
      </c>
      <c r="C24" s="220" t="s">
        <v>288</v>
      </c>
      <c r="D24" s="220">
        <v>4209</v>
      </c>
      <c r="E24" s="220" t="s">
        <v>289</v>
      </c>
      <c r="F24" s="220" t="s">
        <v>290</v>
      </c>
      <c r="G24" s="36" t="str">
        <f t="shared" si="4"/>
        <v>Kitöltés rendben!</v>
      </c>
      <c r="H24" s="21"/>
      <c r="I24" s="186">
        <f t="shared" si="5"/>
        <v>80000</v>
      </c>
      <c r="J24" s="187">
        <f>SUMIF(B_SZV_1A!$F:$F,$C24,B_SZV_1A!$N:$N)</f>
        <v>0</v>
      </c>
      <c r="K24" s="187">
        <f>SUMIF(B_SZV_1A!$F:$F,$C24,B_SZV_1A!$O:$O)</f>
        <v>80000</v>
      </c>
      <c r="L24" s="187">
        <f>SUMIF(B_SZV_1A!$F:$F,$C24,B_SZV_1A!$P:$P)</f>
        <v>0</v>
      </c>
      <c r="M24" s="21"/>
      <c r="N24" s="187">
        <f>SUMIF(B_SZV_1A!$F:$F,$C24,B_SZV_1A!R:R)</f>
        <v>0</v>
      </c>
      <c r="O24" s="187">
        <f>SUMIF(B_SZV_1A!$F:$F,$C24,B_SZV_1A!S:S)</f>
        <v>0</v>
      </c>
      <c r="P24" s="187">
        <f>SUMIF(B_SZV_1A!$F:$F,$C24,B_SZV_1A!T:T)</f>
        <v>0</v>
      </c>
      <c r="Q24" s="187">
        <f>SUMIF(B_SZV_1A!$F:$F,$C24,B_SZV_1A!U:U)</f>
        <v>0</v>
      </c>
      <c r="R24" s="187">
        <f>SUMIF(B_SZV_1A!$F:$F,$C24,B_SZV_1A!V:V)</f>
        <v>0</v>
      </c>
      <c r="S24" s="187">
        <f>SUMIF(B_SZV_1A!$F:$F,$C24,B_SZV_1A!W:W)</f>
        <v>0</v>
      </c>
      <c r="T24" s="187">
        <f>SUMIF(B_SZV_1A!$F:$F,$C24,B_SZV_1A!X:X)</f>
        <v>0</v>
      </c>
      <c r="U24" s="187">
        <f>SUMIF(B_SZV_1A!$F:$F,$C24,B_SZV_1A!Y:Y)</f>
        <v>0</v>
      </c>
      <c r="V24" s="187">
        <f>SUMIF(B_SZV_1A!$F:$F,$C24,B_SZV_1A!Z:Z)</f>
        <v>0</v>
      </c>
      <c r="W24" s="187">
        <f>SUMIF(B_SZV_1A!$F:$F,$C24,B_SZV_1A!AA:AA)</f>
        <v>0</v>
      </c>
      <c r="X24" s="191">
        <f>SUMIF(B_SZV_1A!$F:$F,$C24,B_SZV_1A!AB:AB)</f>
        <v>0</v>
      </c>
      <c r="Y24" s="37">
        <f t="shared" si="6"/>
        <v>0</v>
      </c>
      <c r="Z24" s="21"/>
      <c r="AA24" s="201">
        <f>SUMIF(B_SZV_1A!$F:$F,$C24,B_SZV_1A!AF:AF)</f>
        <v>5340</v>
      </c>
      <c r="AB24" s="201">
        <f>SUMIF(B_SZV_1A!$F:$F,$C24,B_SZV_1A!AG:AG)</f>
        <v>0</v>
      </c>
      <c r="AC24" s="201">
        <f>SUMIF(B_SZV_1A!$F:$F,$C24,B_SZV_1A!AH:AH)</f>
        <v>56</v>
      </c>
      <c r="AD24" s="201">
        <f>SUMIF(B_SZV_1A!$F:$F,$C24,B_SZV_1A!AI:AI)</f>
        <v>0</v>
      </c>
      <c r="AE24" s="201">
        <f>SUMIF(B_SZV_1A!$F:$F,$C24,B_SZV_1A!AJ:AJ)</f>
        <v>0</v>
      </c>
      <c r="AF24" s="201">
        <f>SUMIF(B_SZV_1A!$F:$F,$C24,B_SZV_1A!AK:AK)</f>
        <v>0</v>
      </c>
      <c r="AG24" s="201">
        <f>SUMIF(B_SZV_1A!$F:$F,$C24,B_SZV_1A!AL:AL)</f>
        <v>0</v>
      </c>
      <c r="AH24" s="201">
        <f>SUMIF(B_SZV_1A!$F:$F,$C24,B_SZV_1A!AM:AM)</f>
        <v>0</v>
      </c>
      <c r="AI24" s="201">
        <f>SUMIF(B_SZV_1A!$F:$F,$C24,B_SZV_1A!AN:AN)</f>
        <v>0</v>
      </c>
      <c r="AJ24" s="201">
        <f>SUMIF(B_SZV_1A!$F:$F,$C24,B_SZV_1A!AO:AO)</f>
        <v>0</v>
      </c>
      <c r="AK24" s="201">
        <f>SUMIF(B_SZV_1A!$F:$F,$C24,B_SZV_1A!AP:AP)</f>
        <v>0</v>
      </c>
      <c r="AL24" s="37">
        <f t="shared" si="7"/>
        <v>5396</v>
      </c>
      <c r="AM24" s="21"/>
      <c r="AN24" s="21"/>
      <c r="AO24" s="21"/>
      <c r="AP24" s="21"/>
      <c r="AQ24" s="21"/>
      <c r="AR24" s="22" t="str">
        <f>INDEX(B_SZV_1A!$G:$G,MATCH($C24,B_SZV_1A!$F:$F,0))</f>
        <v>S032</v>
      </c>
      <c r="AS24" s="22">
        <f>COUNTIF(B_SZV_1A!$AY$3:$AY$1507,$D24)</f>
        <v>4</v>
      </c>
      <c r="AT24" s="22">
        <f>SUMIF(B_SZV_1A!$AY$3:$AY$1507,$D24,B_SZV_1A!$CF$3:$CF$1507)</f>
        <v>4</v>
      </c>
      <c r="AU24" s="22">
        <f>SUMIF(B_SZV_1A!$AY:$AY,$D24,B_SZV_1A!$CG:$CG)</f>
        <v>1</v>
      </c>
      <c r="AV24" s="22">
        <f>SUMIF(B_SZV_1A!$AY:$AY,$D24,B_SZV_1A!$CG:$CG)</f>
        <v>1</v>
      </c>
    </row>
    <row r="25" spans="1:48" x14ac:dyDescent="0.25">
      <c r="A25" s="42">
        <v>2723</v>
      </c>
      <c r="B25" s="220" t="s">
        <v>291</v>
      </c>
      <c r="C25" s="220" t="s">
        <v>292</v>
      </c>
      <c r="D25" s="220">
        <v>4210</v>
      </c>
      <c r="E25" s="220" t="s">
        <v>293</v>
      </c>
      <c r="F25" s="220" t="s">
        <v>294</v>
      </c>
      <c r="G25" s="36" t="str">
        <f t="shared" si="4"/>
        <v>Kitöltés rendben!</v>
      </c>
      <c r="H25" s="21"/>
      <c r="I25" s="186">
        <f t="shared" si="5"/>
        <v>70000</v>
      </c>
      <c r="J25" s="187">
        <f>SUMIF(B_SZV_1A!$F:$F,$C25,B_SZV_1A!$N:$N)</f>
        <v>0</v>
      </c>
      <c r="K25" s="187">
        <f>SUMIF(B_SZV_1A!$F:$F,$C25,B_SZV_1A!$O:$O)</f>
        <v>70000</v>
      </c>
      <c r="L25" s="187">
        <f>SUMIF(B_SZV_1A!$F:$F,$C25,B_SZV_1A!$P:$P)</f>
        <v>0</v>
      </c>
      <c r="M25" s="21"/>
      <c r="N25" s="187">
        <f>SUMIF(B_SZV_1A!$F:$F,$C25,B_SZV_1A!R:R)</f>
        <v>0</v>
      </c>
      <c r="O25" s="187">
        <f>SUMIF(B_SZV_1A!$F:$F,$C25,B_SZV_1A!S:S)</f>
        <v>0</v>
      </c>
      <c r="P25" s="187">
        <f>SUMIF(B_SZV_1A!$F:$F,$C25,B_SZV_1A!T:T)</f>
        <v>0</v>
      </c>
      <c r="Q25" s="187">
        <f>SUMIF(B_SZV_1A!$F:$F,$C25,B_SZV_1A!U:U)</f>
        <v>0</v>
      </c>
      <c r="R25" s="187">
        <f>SUMIF(B_SZV_1A!$F:$F,$C25,B_SZV_1A!V:V)</f>
        <v>0</v>
      </c>
      <c r="S25" s="187">
        <f>SUMIF(B_SZV_1A!$F:$F,$C25,B_SZV_1A!W:W)</f>
        <v>0</v>
      </c>
      <c r="T25" s="187">
        <f>SUMIF(B_SZV_1A!$F:$F,$C25,B_SZV_1A!X:X)</f>
        <v>0</v>
      </c>
      <c r="U25" s="187">
        <f>SUMIF(B_SZV_1A!$F:$F,$C25,B_SZV_1A!Y:Y)</f>
        <v>0</v>
      </c>
      <c r="V25" s="187">
        <f>SUMIF(B_SZV_1A!$F:$F,$C25,B_SZV_1A!Z:Z)</f>
        <v>0</v>
      </c>
      <c r="W25" s="187">
        <f>SUMIF(B_SZV_1A!$F:$F,$C25,B_SZV_1A!AA:AA)</f>
        <v>0</v>
      </c>
      <c r="X25" s="191">
        <f>SUMIF(B_SZV_1A!$F:$F,$C25,B_SZV_1A!AB:AB)</f>
        <v>0</v>
      </c>
      <c r="Y25" s="37">
        <f t="shared" si="6"/>
        <v>0</v>
      </c>
      <c r="Z25" s="21"/>
      <c r="AA25" s="201">
        <f>SUMIF(B_SZV_1A!$F:$F,$C25,B_SZV_1A!AF:AF)</f>
        <v>630</v>
      </c>
      <c r="AB25" s="201">
        <f>SUMIF(B_SZV_1A!$F:$F,$C25,B_SZV_1A!AG:AG)</f>
        <v>0</v>
      </c>
      <c r="AC25" s="201">
        <f>SUMIF(B_SZV_1A!$F:$F,$C25,B_SZV_1A!AH:AH)</f>
        <v>0</v>
      </c>
      <c r="AD25" s="201">
        <f>SUMIF(B_SZV_1A!$F:$F,$C25,B_SZV_1A!AI:AI)</f>
        <v>0</v>
      </c>
      <c r="AE25" s="201">
        <f>SUMIF(B_SZV_1A!$F:$F,$C25,B_SZV_1A!AJ:AJ)</f>
        <v>0</v>
      </c>
      <c r="AF25" s="201">
        <f>SUMIF(B_SZV_1A!$F:$F,$C25,B_SZV_1A!AK:AK)</f>
        <v>0</v>
      </c>
      <c r="AG25" s="201">
        <f>SUMIF(B_SZV_1A!$F:$F,$C25,B_SZV_1A!AL:AL)</f>
        <v>0</v>
      </c>
      <c r="AH25" s="201">
        <f>SUMIF(B_SZV_1A!$F:$F,$C25,B_SZV_1A!AM:AM)</f>
        <v>0</v>
      </c>
      <c r="AI25" s="201">
        <f>SUMIF(B_SZV_1A!$F:$F,$C25,B_SZV_1A!AN:AN)</f>
        <v>0</v>
      </c>
      <c r="AJ25" s="201">
        <f>SUMIF(B_SZV_1A!$F:$F,$C25,B_SZV_1A!AO:AO)</f>
        <v>0</v>
      </c>
      <c r="AK25" s="201">
        <f>SUMIF(B_SZV_1A!$F:$F,$C25,B_SZV_1A!AP:AP)</f>
        <v>0</v>
      </c>
      <c r="AL25" s="37">
        <f t="shared" si="7"/>
        <v>630</v>
      </c>
      <c r="AM25" s="21"/>
      <c r="AN25" s="21"/>
      <c r="AO25" s="21"/>
      <c r="AP25" s="21"/>
      <c r="AQ25" s="21"/>
      <c r="AR25" s="22" t="str">
        <f>INDEX(B_SZV_1A!$G:$G,MATCH($C25,B_SZV_1A!$F:$F,0))</f>
        <v>S037 Mersevát szennyvízelvezetési és tisztítási rendszer</v>
      </c>
      <c r="AS25" s="22">
        <f>COUNTIF(B_SZV_1A!$AY$3:$AY$1507,$D25)</f>
        <v>3</v>
      </c>
      <c r="AT25" s="22">
        <f>SUMIF(B_SZV_1A!$AY$3:$AY$1507,$D25,B_SZV_1A!$CF$3:$CF$1507)</f>
        <v>3</v>
      </c>
      <c r="AU25" s="22">
        <f>SUMIF(B_SZV_1A!$AY:$AY,$D25,B_SZV_1A!$CG:$CG)</f>
        <v>1</v>
      </c>
      <c r="AV25" s="22">
        <f>SUMIF(B_SZV_1A!$AY:$AY,$D25,B_SZV_1A!$CG:$CG)</f>
        <v>1</v>
      </c>
    </row>
    <row r="26" spans="1:48" x14ac:dyDescent="0.25">
      <c r="A26" s="42">
        <v>2724</v>
      </c>
      <c r="B26" s="220" t="s">
        <v>295</v>
      </c>
      <c r="C26" s="220" t="s">
        <v>296</v>
      </c>
      <c r="D26" s="220">
        <v>4211</v>
      </c>
      <c r="E26" s="220" t="s">
        <v>297</v>
      </c>
      <c r="F26" s="220" t="s">
        <v>298</v>
      </c>
      <c r="G26" s="36" t="str">
        <f t="shared" si="4"/>
        <v>Kitöltés rendben!</v>
      </c>
      <c r="H26" s="21"/>
      <c r="I26" s="186">
        <f t="shared" si="5"/>
        <v>108500</v>
      </c>
      <c r="J26" s="187">
        <f>SUMIF(B_SZV_1A!$F:$F,$C26,B_SZV_1A!$N:$N)</f>
        <v>0</v>
      </c>
      <c r="K26" s="187">
        <f>SUMIF(B_SZV_1A!$F:$F,$C26,B_SZV_1A!$O:$O)</f>
        <v>108500</v>
      </c>
      <c r="L26" s="187">
        <f>SUMIF(B_SZV_1A!$F:$F,$C26,B_SZV_1A!$P:$P)</f>
        <v>0</v>
      </c>
      <c r="M26" s="21"/>
      <c r="N26" s="187">
        <f>SUMIF(B_SZV_1A!$F:$F,$C26,B_SZV_1A!R:R)</f>
        <v>0</v>
      </c>
      <c r="O26" s="187">
        <f>SUMIF(B_SZV_1A!$F:$F,$C26,B_SZV_1A!S:S)</f>
        <v>0</v>
      </c>
      <c r="P26" s="187">
        <f>SUMIF(B_SZV_1A!$F:$F,$C26,B_SZV_1A!T:T)</f>
        <v>0</v>
      </c>
      <c r="Q26" s="187">
        <f>SUMIF(B_SZV_1A!$F:$F,$C26,B_SZV_1A!U:U)</f>
        <v>0</v>
      </c>
      <c r="R26" s="187">
        <f>SUMIF(B_SZV_1A!$F:$F,$C26,B_SZV_1A!V:V)</f>
        <v>0</v>
      </c>
      <c r="S26" s="187">
        <f>SUMIF(B_SZV_1A!$F:$F,$C26,B_SZV_1A!W:W)</f>
        <v>0</v>
      </c>
      <c r="T26" s="187">
        <f>SUMIF(B_SZV_1A!$F:$F,$C26,B_SZV_1A!X:X)</f>
        <v>0</v>
      </c>
      <c r="U26" s="187">
        <f>SUMIF(B_SZV_1A!$F:$F,$C26,B_SZV_1A!Y:Y)</f>
        <v>0</v>
      </c>
      <c r="V26" s="187">
        <f>SUMIF(B_SZV_1A!$F:$F,$C26,B_SZV_1A!Z:Z)</f>
        <v>0</v>
      </c>
      <c r="W26" s="187">
        <f>SUMIF(B_SZV_1A!$F:$F,$C26,B_SZV_1A!AA:AA)</f>
        <v>0</v>
      </c>
      <c r="X26" s="191">
        <f>SUMIF(B_SZV_1A!$F:$F,$C26,B_SZV_1A!AB:AB)</f>
        <v>0</v>
      </c>
      <c r="Y26" s="37">
        <f t="shared" si="6"/>
        <v>0</v>
      </c>
      <c r="Z26" s="21"/>
      <c r="AA26" s="201">
        <f>SUMIF(B_SZV_1A!$F:$F,$C26,B_SZV_1A!AF:AF)</f>
        <v>1570</v>
      </c>
      <c r="AB26" s="201">
        <f>SUMIF(B_SZV_1A!$F:$F,$C26,B_SZV_1A!AG:AG)</f>
        <v>0</v>
      </c>
      <c r="AC26" s="201">
        <f>SUMIF(B_SZV_1A!$F:$F,$C26,B_SZV_1A!AH:AH)</f>
        <v>0</v>
      </c>
      <c r="AD26" s="201">
        <f>SUMIF(B_SZV_1A!$F:$F,$C26,B_SZV_1A!AI:AI)</f>
        <v>0</v>
      </c>
      <c r="AE26" s="201">
        <f>SUMIF(B_SZV_1A!$F:$F,$C26,B_SZV_1A!AJ:AJ)</f>
        <v>0</v>
      </c>
      <c r="AF26" s="201">
        <f>SUMIF(B_SZV_1A!$F:$F,$C26,B_SZV_1A!AK:AK)</f>
        <v>0</v>
      </c>
      <c r="AG26" s="201">
        <f>SUMIF(B_SZV_1A!$F:$F,$C26,B_SZV_1A!AL:AL)</f>
        <v>0</v>
      </c>
      <c r="AH26" s="201">
        <f>SUMIF(B_SZV_1A!$F:$F,$C26,B_SZV_1A!AM:AM)</f>
        <v>0</v>
      </c>
      <c r="AI26" s="201">
        <f>SUMIF(B_SZV_1A!$F:$F,$C26,B_SZV_1A!AN:AN)</f>
        <v>0</v>
      </c>
      <c r="AJ26" s="201">
        <f>SUMIF(B_SZV_1A!$F:$F,$C26,B_SZV_1A!AO:AO)</f>
        <v>0</v>
      </c>
      <c r="AK26" s="201">
        <f>SUMIF(B_SZV_1A!$F:$F,$C26,B_SZV_1A!AP:AP)</f>
        <v>0</v>
      </c>
      <c r="AL26" s="37">
        <f t="shared" si="7"/>
        <v>1570</v>
      </c>
      <c r="AM26" s="21"/>
      <c r="AN26" s="21"/>
      <c r="AO26" s="21"/>
      <c r="AP26" s="21"/>
      <c r="AQ26" s="21"/>
      <c r="AR26" s="22" t="str">
        <f>INDEX(B_SZV_1A!$G:$G,MATCH($C26,B_SZV_1A!$F:$F,0))</f>
        <v>S027</v>
      </c>
      <c r="AS26" s="22">
        <f>COUNTIF(B_SZV_1A!$AY$3:$AY$1507,$D26)</f>
        <v>4</v>
      </c>
      <c r="AT26" s="22">
        <f>SUMIF(B_SZV_1A!$AY$3:$AY$1507,$D26,B_SZV_1A!$CF$3:$CF$1507)</f>
        <v>4</v>
      </c>
      <c r="AU26" s="22">
        <f>SUMIF(B_SZV_1A!$AY:$AY,$D26,B_SZV_1A!$CG:$CG)</f>
        <v>1</v>
      </c>
      <c r="AV26" s="22">
        <f>SUMIF(B_SZV_1A!$AY:$AY,$D26,B_SZV_1A!$CG:$CG)</f>
        <v>1</v>
      </c>
    </row>
    <row r="27" spans="1:48" x14ac:dyDescent="0.25">
      <c r="A27" s="42">
        <v>2725</v>
      </c>
      <c r="B27" s="220" t="s">
        <v>299</v>
      </c>
      <c r="C27" s="220" t="s">
        <v>300</v>
      </c>
      <c r="D27" s="220">
        <v>4212</v>
      </c>
      <c r="E27" s="220" t="s">
        <v>301</v>
      </c>
      <c r="F27" s="220" t="s">
        <v>302</v>
      </c>
      <c r="G27" s="36" t="str">
        <f t="shared" si="4"/>
        <v>Kitöltés rendben!</v>
      </c>
      <c r="H27" s="21"/>
      <c r="I27" s="186">
        <f t="shared" si="5"/>
        <v>22000</v>
      </c>
      <c r="J27" s="187">
        <f>SUMIF(B_SZV_1A!$F:$F,$C27,B_SZV_1A!$N:$N)</f>
        <v>0</v>
      </c>
      <c r="K27" s="187">
        <f>SUMIF(B_SZV_1A!$F:$F,$C27,B_SZV_1A!$O:$O)</f>
        <v>22000</v>
      </c>
      <c r="L27" s="187">
        <f>SUMIF(B_SZV_1A!$F:$F,$C27,B_SZV_1A!$P:$P)</f>
        <v>0</v>
      </c>
      <c r="M27" s="21"/>
      <c r="N27" s="187">
        <f>SUMIF(B_SZV_1A!$F:$F,$C27,B_SZV_1A!R:R)</f>
        <v>0</v>
      </c>
      <c r="O27" s="187">
        <f>SUMIF(B_SZV_1A!$F:$F,$C27,B_SZV_1A!S:S)</f>
        <v>0</v>
      </c>
      <c r="P27" s="187">
        <f>SUMIF(B_SZV_1A!$F:$F,$C27,B_SZV_1A!T:T)</f>
        <v>0</v>
      </c>
      <c r="Q27" s="187">
        <f>SUMIF(B_SZV_1A!$F:$F,$C27,B_SZV_1A!U:U)</f>
        <v>0</v>
      </c>
      <c r="R27" s="187">
        <f>SUMIF(B_SZV_1A!$F:$F,$C27,B_SZV_1A!V:V)</f>
        <v>0</v>
      </c>
      <c r="S27" s="187">
        <f>SUMIF(B_SZV_1A!$F:$F,$C27,B_SZV_1A!W:W)</f>
        <v>0</v>
      </c>
      <c r="T27" s="187">
        <f>SUMIF(B_SZV_1A!$F:$F,$C27,B_SZV_1A!X:X)</f>
        <v>0</v>
      </c>
      <c r="U27" s="187">
        <f>SUMIF(B_SZV_1A!$F:$F,$C27,B_SZV_1A!Y:Y)</f>
        <v>0</v>
      </c>
      <c r="V27" s="187">
        <f>SUMIF(B_SZV_1A!$F:$F,$C27,B_SZV_1A!Z:Z)</f>
        <v>0</v>
      </c>
      <c r="W27" s="187">
        <f>SUMIF(B_SZV_1A!$F:$F,$C27,B_SZV_1A!AA:AA)</f>
        <v>0</v>
      </c>
      <c r="X27" s="191">
        <f>SUMIF(B_SZV_1A!$F:$F,$C27,B_SZV_1A!AB:AB)</f>
        <v>0</v>
      </c>
      <c r="Y27" s="37">
        <f t="shared" si="6"/>
        <v>0</v>
      </c>
      <c r="Z27" s="21"/>
      <c r="AA27" s="201">
        <f>SUMIF(B_SZV_1A!$F:$F,$C27,B_SZV_1A!AF:AF)</f>
        <v>890</v>
      </c>
      <c r="AB27" s="201">
        <f>SUMIF(B_SZV_1A!$F:$F,$C27,B_SZV_1A!AG:AG)</f>
        <v>0</v>
      </c>
      <c r="AC27" s="201">
        <f>SUMIF(B_SZV_1A!$F:$F,$C27,B_SZV_1A!AH:AH)</f>
        <v>0</v>
      </c>
      <c r="AD27" s="201">
        <f>SUMIF(B_SZV_1A!$F:$F,$C27,B_SZV_1A!AI:AI)</f>
        <v>0</v>
      </c>
      <c r="AE27" s="201">
        <f>SUMIF(B_SZV_1A!$F:$F,$C27,B_SZV_1A!AJ:AJ)</f>
        <v>0</v>
      </c>
      <c r="AF27" s="201">
        <f>SUMIF(B_SZV_1A!$F:$F,$C27,B_SZV_1A!AK:AK)</f>
        <v>0</v>
      </c>
      <c r="AG27" s="201">
        <f>SUMIF(B_SZV_1A!$F:$F,$C27,B_SZV_1A!AL:AL)</f>
        <v>0</v>
      </c>
      <c r="AH27" s="201">
        <f>SUMIF(B_SZV_1A!$F:$F,$C27,B_SZV_1A!AM:AM)</f>
        <v>0</v>
      </c>
      <c r="AI27" s="201">
        <f>SUMIF(B_SZV_1A!$F:$F,$C27,B_SZV_1A!AN:AN)</f>
        <v>0</v>
      </c>
      <c r="AJ27" s="201">
        <f>SUMIF(B_SZV_1A!$F:$F,$C27,B_SZV_1A!AO:AO)</f>
        <v>0</v>
      </c>
      <c r="AK27" s="201">
        <f>SUMIF(B_SZV_1A!$F:$F,$C27,B_SZV_1A!AP:AP)</f>
        <v>0</v>
      </c>
      <c r="AL27" s="37">
        <f t="shared" si="7"/>
        <v>890</v>
      </c>
      <c r="AM27" s="21"/>
      <c r="AN27" s="21"/>
      <c r="AO27" s="21"/>
      <c r="AP27" s="21"/>
      <c r="AQ27" s="21"/>
      <c r="AR27" s="22" t="str">
        <f>INDEX(B_SZV_1A!$G:$G,MATCH($C27,B_SZV_1A!$F:$F,0))</f>
        <v>S024</v>
      </c>
      <c r="AS27" s="22">
        <f>COUNTIF(B_SZV_1A!$AY$3:$AY$1507,$D27)</f>
        <v>3</v>
      </c>
      <c r="AT27" s="22">
        <f>SUMIF(B_SZV_1A!$AY$3:$AY$1507,$D27,B_SZV_1A!$CF$3:$CF$1507)</f>
        <v>3</v>
      </c>
      <c r="AU27" s="22">
        <f>SUMIF(B_SZV_1A!$AY:$AY,$D27,B_SZV_1A!$CG:$CG)</f>
        <v>1</v>
      </c>
      <c r="AV27" s="22">
        <f>SUMIF(B_SZV_1A!$AY:$AY,$D27,B_SZV_1A!$CG:$CG)</f>
        <v>1</v>
      </c>
    </row>
    <row r="28" spans="1:48" x14ac:dyDescent="0.25">
      <c r="A28" s="42">
        <v>2726</v>
      </c>
      <c r="B28" s="220" t="s">
        <v>303</v>
      </c>
      <c r="C28" s="220" t="s">
        <v>304</v>
      </c>
      <c r="D28" s="220">
        <v>4213</v>
      </c>
      <c r="E28" s="220" t="s">
        <v>305</v>
      </c>
      <c r="F28" s="220" t="s">
        <v>306</v>
      </c>
      <c r="G28" s="36" t="str">
        <f t="shared" si="4"/>
        <v>Kitöltés rendben!</v>
      </c>
      <c r="H28" s="21"/>
      <c r="I28" s="186">
        <f t="shared" si="5"/>
        <v>120000</v>
      </c>
      <c r="J28" s="187">
        <f>SUMIF(B_SZV_1A!$F:$F,$C28,B_SZV_1A!$N:$N)</f>
        <v>0</v>
      </c>
      <c r="K28" s="187">
        <f>SUMIF(B_SZV_1A!$F:$F,$C28,B_SZV_1A!$O:$O)</f>
        <v>120000</v>
      </c>
      <c r="L28" s="187">
        <f>SUMIF(B_SZV_1A!$F:$F,$C28,B_SZV_1A!$P:$P)</f>
        <v>0</v>
      </c>
      <c r="M28" s="21"/>
      <c r="N28" s="187">
        <f>SUMIF(B_SZV_1A!$F:$F,$C28,B_SZV_1A!R:R)</f>
        <v>0</v>
      </c>
      <c r="O28" s="187">
        <f>SUMIF(B_SZV_1A!$F:$F,$C28,B_SZV_1A!S:S)</f>
        <v>0</v>
      </c>
      <c r="P28" s="187">
        <f>SUMIF(B_SZV_1A!$F:$F,$C28,B_SZV_1A!T:T)</f>
        <v>0</v>
      </c>
      <c r="Q28" s="187">
        <f>SUMIF(B_SZV_1A!$F:$F,$C28,B_SZV_1A!U:U)</f>
        <v>0</v>
      </c>
      <c r="R28" s="187">
        <f>SUMIF(B_SZV_1A!$F:$F,$C28,B_SZV_1A!V:V)</f>
        <v>0</v>
      </c>
      <c r="S28" s="187">
        <f>SUMIF(B_SZV_1A!$F:$F,$C28,B_SZV_1A!W:W)</f>
        <v>0</v>
      </c>
      <c r="T28" s="187">
        <f>SUMIF(B_SZV_1A!$F:$F,$C28,B_SZV_1A!X:X)</f>
        <v>0</v>
      </c>
      <c r="U28" s="187">
        <f>SUMIF(B_SZV_1A!$F:$F,$C28,B_SZV_1A!Y:Y)</f>
        <v>0</v>
      </c>
      <c r="V28" s="187">
        <f>SUMIF(B_SZV_1A!$F:$F,$C28,B_SZV_1A!Z:Z)</f>
        <v>0</v>
      </c>
      <c r="W28" s="187">
        <f>SUMIF(B_SZV_1A!$F:$F,$C28,B_SZV_1A!AA:AA)</f>
        <v>0</v>
      </c>
      <c r="X28" s="191">
        <f>SUMIF(B_SZV_1A!$F:$F,$C28,B_SZV_1A!AB:AB)</f>
        <v>0</v>
      </c>
      <c r="Y28" s="37">
        <f t="shared" si="6"/>
        <v>0</v>
      </c>
      <c r="Z28" s="21"/>
      <c r="AA28" s="201">
        <f>SUMIF(B_SZV_1A!$F:$F,$C28,B_SZV_1A!AF:AF)</f>
        <v>7400</v>
      </c>
      <c r="AB28" s="201">
        <f>SUMIF(B_SZV_1A!$F:$F,$C28,B_SZV_1A!AG:AG)</f>
        <v>0</v>
      </c>
      <c r="AC28" s="201">
        <f>SUMIF(B_SZV_1A!$F:$F,$C28,B_SZV_1A!AH:AH)</f>
        <v>0</v>
      </c>
      <c r="AD28" s="201">
        <f>SUMIF(B_SZV_1A!$F:$F,$C28,B_SZV_1A!AI:AI)</f>
        <v>0</v>
      </c>
      <c r="AE28" s="201">
        <f>SUMIF(B_SZV_1A!$F:$F,$C28,B_SZV_1A!AJ:AJ)</f>
        <v>0</v>
      </c>
      <c r="AF28" s="201">
        <f>SUMIF(B_SZV_1A!$F:$F,$C28,B_SZV_1A!AK:AK)</f>
        <v>0</v>
      </c>
      <c r="AG28" s="201">
        <f>SUMIF(B_SZV_1A!$F:$F,$C28,B_SZV_1A!AL:AL)</f>
        <v>0</v>
      </c>
      <c r="AH28" s="201">
        <f>SUMIF(B_SZV_1A!$F:$F,$C28,B_SZV_1A!AM:AM)</f>
        <v>0</v>
      </c>
      <c r="AI28" s="201">
        <f>SUMIF(B_SZV_1A!$F:$F,$C28,B_SZV_1A!AN:AN)</f>
        <v>0</v>
      </c>
      <c r="AJ28" s="201">
        <f>SUMIF(B_SZV_1A!$F:$F,$C28,B_SZV_1A!AO:AO)</f>
        <v>0</v>
      </c>
      <c r="AK28" s="201">
        <f>SUMIF(B_SZV_1A!$F:$F,$C28,B_SZV_1A!AP:AP)</f>
        <v>0</v>
      </c>
      <c r="AL28" s="37">
        <f t="shared" si="7"/>
        <v>7400</v>
      </c>
      <c r="AM28" s="21"/>
      <c r="AN28" s="21"/>
      <c r="AO28" s="21"/>
      <c r="AP28" s="21"/>
      <c r="AQ28" s="21"/>
      <c r="AR28" s="22" t="str">
        <f>INDEX(B_SZV_1A!$G:$G,MATCH($C28,B_SZV_1A!$F:$F,0))</f>
        <v>S042</v>
      </c>
      <c r="AS28" s="22">
        <f>COUNTIF(B_SZV_1A!$AY$3:$AY$1507,$D28)</f>
        <v>4</v>
      </c>
      <c r="AT28" s="22">
        <f>SUMIF(B_SZV_1A!$AY$3:$AY$1507,$D28,B_SZV_1A!$CF$3:$CF$1507)</f>
        <v>4</v>
      </c>
      <c r="AU28" s="22">
        <f>SUMIF(B_SZV_1A!$AY:$AY,$D28,B_SZV_1A!$CG:$CG)</f>
        <v>1</v>
      </c>
      <c r="AV28" s="22">
        <f>SUMIF(B_SZV_1A!$AY:$AY,$D28,B_SZV_1A!$CG:$CG)</f>
        <v>1</v>
      </c>
    </row>
    <row r="29" spans="1:48" x14ac:dyDescent="0.25">
      <c r="A29" s="42">
        <v>2727</v>
      </c>
      <c r="B29" s="220" t="s">
        <v>307</v>
      </c>
      <c r="C29" s="220" t="s">
        <v>308</v>
      </c>
      <c r="D29" s="220">
        <v>4214</v>
      </c>
      <c r="E29" s="220" t="s">
        <v>309</v>
      </c>
      <c r="F29" s="220" t="s">
        <v>310</v>
      </c>
      <c r="G29" s="36" t="str">
        <f t="shared" si="4"/>
        <v>Kitöltés rendben!</v>
      </c>
      <c r="H29" s="21"/>
      <c r="I29" s="186">
        <f t="shared" si="5"/>
        <v>795000</v>
      </c>
      <c r="J29" s="187">
        <f>SUMIF(B_SZV_1A!$F:$F,$C29,B_SZV_1A!$N:$N)</f>
        <v>0</v>
      </c>
      <c r="K29" s="187">
        <f>SUMIF(B_SZV_1A!$F:$F,$C29,B_SZV_1A!$O:$O)</f>
        <v>795000</v>
      </c>
      <c r="L29" s="187">
        <f>SUMIF(B_SZV_1A!$F:$F,$C29,B_SZV_1A!$P:$P)</f>
        <v>0</v>
      </c>
      <c r="M29" s="21"/>
      <c r="N29" s="187">
        <f>SUMIF(B_SZV_1A!$F:$F,$C29,B_SZV_1A!R:R)</f>
        <v>0</v>
      </c>
      <c r="O29" s="187">
        <f>SUMIF(B_SZV_1A!$F:$F,$C29,B_SZV_1A!S:S)</f>
        <v>0</v>
      </c>
      <c r="P29" s="187">
        <f>SUMIF(B_SZV_1A!$F:$F,$C29,B_SZV_1A!T:T)</f>
        <v>0</v>
      </c>
      <c r="Q29" s="187">
        <f>SUMIF(B_SZV_1A!$F:$F,$C29,B_SZV_1A!U:U)</f>
        <v>0</v>
      </c>
      <c r="R29" s="187">
        <f>SUMIF(B_SZV_1A!$F:$F,$C29,B_SZV_1A!V:V)</f>
        <v>0</v>
      </c>
      <c r="S29" s="187">
        <f>SUMIF(B_SZV_1A!$F:$F,$C29,B_SZV_1A!W:W)</f>
        <v>0</v>
      </c>
      <c r="T29" s="187">
        <f>SUMIF(B_SZV_1A!$F:$F,$C29,B_SZV_1A!X:X)</f>
        <v>0</v>
      </c>
      <c r="U29" s="187">
        <f>SUMIF(B_SZV_1A!$F:$F,$C29,B_SZV_1A!Y:Y)</f>
        <v>0</v>
      </c>
      <c r="V29" s="187">
        <f>SUMIF(B_SZV_1A!$F:$F,$C29,B_SZV_1A!Z:Z)</f>
        <v>0</v>
      </c>
      <c r="W29" s="187">
        <f>SUMIF(B_SZV_1A!$F:$F,$C29,B_SZV_1A!AA:AA)</f>
        <v>0</v>
      </c>
      <c r="X29" s="191">
        <f>SUMIF(B_SZV_1A!$F:$F,$C29,B_SZV_1A!AB:AB)</f>
        <v>0</v>
      </c>
      <c r="Y29" s="37">
        <f t="shared" si="6"/>
        <v>0</v>
      </c>
      <c r="Z29" s="21"/>
      <c r="AA29" s="201">
        <f>SUMIF(B_SZV_1A!$F:$F,$C29,B_SZV_1A!AF:AF)</f>
        <v>1480</v>
      </c>
      <c r="AB29" s="201">
        <f>SUMIF(B_SZV_1A!$F:$F,$C29,B_SZV_1A!AG:AG)</f>
        <v>0</v>
      </c>
      <c r="AC29" s="201">
        <f>SUMIF(B_SZV_1A!$F:$F,$C29,B_SZV_1A!AH:AH)</f>
        <v>0</v>
      </c>
      <c r="AD29" s="201">
        <f>SUMIF(B_SZV_1A!$F:$F,$C29,B_SZV_1A!AI:AI)</f>
        <v>0</v>
      </c>
      <c r="AE29" s="201">
        <f>SUMIF(B_SZV_1A!$F:$F,$C29,B_SZV_1A!AJ:AJ)</f>
        <v>0</v>
      </c>
      <c r="AF29" s="201">
        <f>SUMIF(B_SZV_1A!$F:$F,$C29,B_SZV_1A!AK:AK)</f>
        <v>0</v>
      </c>
      <c r="AG29" s="201">
        <f>SUMIF(B_SZV_1A!$F:$F,$C29,B_SZV_1A!AL:AL)</f>
        <v>0</v>
      </c>
      <c r="AH29" s="201">
        <f>SUMIF(B_SZV_1A!$F:$F,$C29,B_SZV_1A!AM:AM)</f>
        <v>0</v>
      </c>
      <c r="AI29" s="201">
        <f>SUMIF(B_SZV_1A!$F:$F,$C29,B_SZV_1A!AN:AN)</f>
        <v>0</v>
      </c>
      <c r="AJ29" s="201">
        <f>SUMIF(B_SZV_1A!$F:$F,$C29,B_SZV_1A!AO:AO)</f>
        <v>0</v>
      </c>
      <c r="AK29" s="201">
        <f>SUMIF(B_SZV_1A!$F:$F,$C29,B_SZV_1A!AP:AP)</f>
        <v>0</v>
      </c>
      <c r="AL29" s="37">
        <f t="shared" si="7"/>
        <v>1480</v>
      </c>
      <c r="AM29" s="21"/>
      <c r="AN29" s="21"/>
      <c r="AO29" s="21"/>
      <c r="AP29" s="21"/>
      <c r="AQ29" s="21"/>
      <c r="AR29" s="22" t="str">
        <f>INDEX(B_SZV_1A!$G:$G,MATCH($C29,B_SZV_1A!$F:$F,0))</f>
        <v>S017</v>
      </c>
      <c r="AS29" s="22">
        <f>COUNTIF(B_SZV_1A!$AY$3:$AY$1507,$D29)</f>
        <v>5</v>
      </c>
      <c r="AT29" s="22">
        <f>SUMIF(B_SZV_1A!$AY$3:$AY$1507,$D29,B_SZV_1A!$CF$3:$CF$1507)</f>
        <v>5</v>
      </c>
      <c r="AU29" s="22">
        <f>SUMIF(B_SZV_1A!$AY:$AY,$D29,B_SZV_1A!$CG:$CG)</f>
        <v>1</v>
      </c>
      <c r="AV29" s="22">
        <f>SUMIF(B_SZV_1A!$AY:$AY,$D29,B_SZV_1A!$CG:$CG)</f>
        <v>1</v>
      </c>
    </row>
    <row r="30" spans="1:48" x14ac:dyDescent="0.25">
      <c r="A30" s="42">
        <v>2728</v>
      </c>
      <c r="B30" s="220" t="s">
        <v>311</v>
      </c>
      <c r="C30" s="220" t="s">
        <v>312</v>
      </c>
      <c r="D30" s="220">
        <v>4215</v>
      </c>
      <c r="E30" s="220" t="s">
        <v>313</v>
      </c>
      <c r="F30" s="220" t="s">
        <v>314</v>
      </c>
      <c r="G30" s="36" t="str">
        <f t="shared" si="4"/>
        <v>Kitöltés rendben!</v>
      </c>
      <c r="H30" s="21"/>
      <c r="I30" s="186">
        <f t="shared" si="5"/>
        <v>75000</v>
      </c>
      <c r="J30" s="187">
        <f>SUMIF(B_SZV_1A!$F:$F,$C30,B_SZV_1A!$N:$N)</f>
        <v>0</v>
      </c>
      <c r="K30" s="187">
        <f>SUMIF(B_SZV_1A!$F:$F,$C30,B_SZV_1A!$O:$O)</f>
        <v>75000</v>
      </c>
      <c r="L30" s="187">
        <f>SUMIF(B_SZV_1A!$F:$F,$C30,B_SZV_1A!$P:$P)</f>
        <v>0</v>
      </c>
      <c r="M30" s="21"/>
      <c r="N30" s="187">
        <f>SUMIF(B_SZV_1A!$F:$F,$C30,B_SZV_1A!R:R)</f>
        <v>0</v>
      </c>
      <c r="O30" s="187">
        <f>SUMIF(B_SZV_1A!$F:$F,$C30,B_SZV_1A!S:S)</f>
        <v>0</v>
      </c>
      <c r="P30" s="187">
        <f>SUMIF(B_SZV_1A!$F:$F,$C30,B_SZV_1A!T:T)</f>
        <v>0</v>
      </c>
      <c r="Q30" s="187">
        <f>SUMIF(B_SZV_1A!$F:$F,$C30,B_SZV_1A!U:U)</f>
        <v>0</v>
      </c>
      <c r="R30" s="187">
        <f>SUMIF(B_SZV_1A!$F:$F,$C30,B_SZV_1A!V:V)</f>
        <v>0</v>
      </c>
      <c r="S30" s="187">
        <f>SUMIF(B_SZV_1A!$F:$F,$C30,B_SZV_1A!W:W)</f>
        <v>0</v>
      </c>
      <c r="T30" s="187">
        <f>SUMIF(B_SZV_1A!$F:$F,$C30,B_SZV_1A!X:X)</f>
        <v>0</v>
      </c>
      <c r="U30" s="187">
        <f>SUMIF(B_SZV_1A!$F:$F,$C30,B_SZV_1A!Y:Y)</f>
        <v>0</v>
      </c>
      <c r="V30" s="187">
        <f>SUMIF(B_SZV_1A!$F:$F,$C30,B_SZV_1A!Z:Z)</f>
        <v>0</v>
      </c>
      <c r="W30" s="187">
        <f>SUMIF(B_SZV_1A!$F:$F,$C30,B_SZV_1A!AA:AA)</f>
        <v>0</v>
      </c>
      <c r="X30" s="191">
        <f>SUMIF(B_SZV_1A!$F:$F,$C30,B_SZV_1A!AB:AB)</f>
        <v>0</v>
      </c>
      <c r="Y30" s="37">
        <f t="shared" si="6"/>
        <v>0</v>
      </c>
      <c r="Z30" s="21"/>
      <c r="AA30" s="201">
        <f>SUMIF(B_SZV_1A!$F:$F,$C30,B_SZV_1A!AF:AF)</f>
        <v>0</v>
      </c>
      <c r="AB30" s="201">
        <f>SUMIF(B_SZV_1A!$F:$F,$C30,B_SZV_1A!AG:AG)</f>
        <v>0</v>
      </c>
      <c r="AC30" s="201">
        <f>SUMIF(B_SZV_1A!$F:$F,$C30,B_SZV_1A!AH:AH)</f>
        <v>0</v>
      </c>
      <c r="AD30" s="201">
        <f>SUMIF(B_SZV_1A!$F:$F,$C30,B_SZV_1A!AI:AI)</f>
        <v>0</v>
      </c>
      <c r="AE30" s="201">
        <f>SUMIF(B_SZV_1A!$F:$F,$C30,B_SZV_1A!AJ:AJ)</f>
        <v>0</v>
      </c>
      <c r="AF30" s="201">
        <f>SUMIF(B_SZV_1A!$F:$F,$C30,B_SZV_1A!AK:AK)</f>
        <v>0</v>
      </c>
      <c r="AG30" s="201">
        <f>SUMIF(B_SZV_1A!$F:$F,$C30,B_SZV_1A!AL:AL)</f>
        <v>0</v>
      </c>
      <c r="AH30" s="201">
        <f>SUMIF(B_SZV_1A!$F:$F,$C30,B_SZV_1A!AM:AM)</f>
        <v>0</v>
      </c>
      <c r="AI30" s="201">
        <f>SUMIF(B_SZV_1A!$F:$F,$C30,B_SZV_1A!AN:AN)</f>
        <v>0</v>
      </c>
      <c r="AJ30" s="201">
        <f>SUMIF(B_SZV_1A!$F:$F,$C30,B_SZV_1A!AO:AO)</f>
        <v>0</v>
      </c>
      <c r="AK30" s="201">
        <f>SUMIF(B_SZV_1A!$F:$F,$C30,B_SZV_1A!AP:AP)</f>
        <v>0</v>
      </c>
      <c r="AL30" s="37">
        <f t="shared" si="7"/>
        <v>0</v>
      </c>
      <c r="AM30" s="21"/>
      <c r="AN30" s="21"/>
      <c r="AO30" s="21"/>
      <c r="AP30" s="21"/>
      <c r="AQ30" s="21"/>
      <c r="AR30" s="22" t="str">
        <f>INDEX(B_SZV_1A!$G:$G,MATCH($C30,B_SZV_1A!$F:$F,0))</f>
        <v>S036 Kemenesszentmárton szennyvízelvezetési és tisztítási rendszer</v>
      </c>
      <c r="AS30" s="22">
        <f>COUNTIF(B_SZV_1A!$AY$3:$AY$1507,$D30)</f>
        <v>4</v>
      </c>
      <c r="AT30" s="22">
        <f>SUMIF(B_SZV_1A!$AY$3:$AY$1507,$D30,B_SZV_1A!$CF$3:$CF$1507)</f>
        <v>4</v>
      </c>
      <c r="AU30" s="22">
        <f>SUMIF(B_SZV_1A!$AY:$AY,$D30,B_SZV_1A!$CG:$CG)</f>
        <v>1</v>
      </c>
      <c r="AV30" s="22">
        <f>SUMIF(B_SZV_1A!$AY:$AY,$D30,B_SZV_1A!$CG:$CG)</f>
        <v>1</v>
      </c>
    </row>
    <row r="31" spans="1:48" x14ac:dyDescent="0.25">
      <c r="A31" s="42">
        <v>2729</v>
      </c>
      <c r="B31" s="220" t="s">
        <v>315</v>
      </c>
      <c r="C31" s="220" t="s">
        <v>316</v>
      </c>
      <c r="D31" s="220">
        <v>4216</v>
      </c>
      <c r="E31" s="220" t="s">
        <v>317</v>
      </c>
      <c r="F31" s="220" t="s">
        <v>318</v>
      </c>
      <c r="G31" s="36" t="str">
        <f t="shared" si="4"/>
        <v>Kitöltés rendben!</v>
      </c>
      <c r="H31" s="21"/>
      <c r="I31" s="186">
        <f t="shared" si="5"/>
        <v>120000</v>
      </c>
      <c r="J31" s="187">
        <f>SUMIF(B_SZV_1A!$F:$F,$C31,B_SZV_1A!$N:$N)</f>
        <v>0</v>
      </c>
      <c r="K31" s="187">
        <f>SUMIF(B_SZV_1A!$F:$F,$C31,B_SZV_1A!$O:$O)</f>
        <v>120000</v>
      </c>
      <c r="L31" s="187">
        <f>SUMIF(B_SZV_1A!$F:$F,$C31,B_SZV_1A!$P:$P)</f>
        <v>0</v>
      </c>
      <c r="M31" s="21"/>
      <c r="N31" s="187">
        <f>SUMIF(B_SZV_1A!$F:$F,$C31,B_SZV_1A!R:R)</f>
        <v>0</v>
      </c>
      <c r="O31" s="187">
        <f>SUMIF(B_SZV_1A!$F:$F,$C31,B_SZV_1A!S:S)</f>
        <v>0</v>
      </c>
      <c r="P31" s="187">
        <f>SUMIF(B_SZV_1A!$F:$F,$C31,B_SZV_1A!T:T)</f>
        <v>0</v>
      </c>
      <c r="Q31" s="187">
        <f>SUMIF(B_SZV_1A!$F:$F,$C31,B_SZV_1A!U:U)</f>
        <v>0</v>
      </c>
      <c r="R31" s="187">
        <f>SUMIF(B_SZV_1A!$F:$F,$C31,B_SZV_1A!V:V)</f>
        <v>0</v>
      </c>
      <c r="S31" s="187">
        <f>SUMIF(B_SZV_1A!$F:$F,$C31,B_SZV_1A!W:W)</f>
        <v>0</v>
      </c>
      <c r="T31" s="187">
        <f>SUMIF(B_SZV_1A!$F:$F,$C31,B_SZV_1A!X:X)</f>
        <v>0</v>
      </c>
      <c r="U31" s="187">
        <f>SUMIF(B_SZV_1A!$F:$F,$C31,B_SZV_1A!Y:Y)</f>
        <v>0</v>
      </c>
      <c r="V31" s="187">
        <f>SUMIF(B_SZV_1A!$F:$F,$C31,B_SZV_1A!Z:Z)</f>
        <v>0</v>
      </c>
      <c r="W31" s="187">
        <f>SUMIF(B_SZV_1A!$F:$F,$C31,B_SZV_1A!AA:AA)</f>
        <v>0</v>
      </c>
      <c r="X31" s="191">
        <f>SUMIF(B_SZV_1A!$F:$F,$C31,B_SZV_1A!AB:AB)</f>
        <v>0</v>
      </c>
      <c r="Y31" s="37">
        <f t="shared" si="6"/>
        <v>0</v>
      </c>
      <c r="Z31" s="21"/>
      <c r="AA31" s="201">
        <f>SUMIF(B_SZV_1A!$F:$F,$C31,B_SZV_1A!AF:AF)</f>
        <v>6855</v>
      </c>
      <c r="AB31" s="201">
        <f>SUMIF(B_SZV_1A!$F:$F,$C31,B_SZV_1A!AG:AG)</f>
        <v>0</v>
      </c>
      <c r="AC31" s="201">
        <f>SUMIF(B_SZV_1A!$F:$F,$C31,B_SZV_1A!AH:AH)</f>
        <v>0</v>
      </c>
      <c r="AD31" s="201">
        <f>SUMIF(B_SZV_1A!$F:$F,$C31,B_SZV_1A!AI:AI)</f>
        <v>0</v>
      </c>
      <c r="AE31" s="201">
        <f>SUMIF(B_SZV_1A!$F:$F,$C31,B_SZV_1A!AJ:AJ)</f>
        <v>0</v>
      </c>
      <c r="AF31" s="201">
        <f>SUMIF(B_SZV_1A!$F:$F,$C31,B_SZV_1A!AK:AK)</f>
        <v>0</v>
      </c>
      <c r="AG31" s="201">
        <f>SUMIF(B_SZV_1A!$F:$F,$C31,B_SZV_1A!AL:AL)</f>
        <v>0</v>
      </c>
      <c r="AH31" s="201">
        <f>SUMIF(B_SZV_1A!$F:$F,$C31,B_SZV_1A!AM:AM)</f>
        <v>0</v>
      </c>
      <c r="AI31" s="201">
        <f>SUMIF(B_SZV_1A!$F:$F,$C31,B_SZV_1A!AN:AN)</f>
        <v>0</v>
      </c>
      <c r="AJ31" s="201">
        <f>SUMIF(B_SZV_1A!$F:$F,$C31,B_SZV_1A!AO:AO)</f>
        <v>0</v>
      </c>
      <c r="AK31" s="201">
        <f>SUMIF(B_SZV_1A!$F:$F,$C31,B_SZV_1A!AP:AP)</f>
        <v>0</v>
      </c>
      <c r="AL31" s="37">
        <f t="shared" si="7"/>
        <v>6855</v>
      </c>
      <c r="AM31" s="21"/>
      <c r="AN31" s="21"/>
      <c r="AO31" s="21"/>
      <c r="AP31" s="21"/>
      <c r="AQ31" s="21"/>
      <c r="AR31" s="22" t="str">
        <f>INDEX(B_SZV_1A!$G:$G,MATCH($C31,B_SZV_1A!$F:$F,0))</f>
        <v>S033</v>
      </c>
      <c r="AS31" s="22">
        <f>COUNTIF(B_SZV_1A!$AY$3:$AY$1507,$D31)</f>
        <v>3</v>
      </c>
      <c r="AT31" s="22">
        <f>SUMIF(B_SZV_1A!$AY$3:$AY$1507,$D31,B_SZV_1A!$CF$3:$CF$1507)</f>
        <v>3</v>
      </c>
      <c r="AU31" s="22">
        <f>SUMIF(B_SZV_1A!$AY:$AY,$D31,B_SZV_1A!$CG:$CG)</f>
        <v>1</v>
      </c>
      <c r="AV31" s="22">
        <f>SUMIF(B_SZV_1A!$AY:$AY,$D31,B_SZV_1A!$CG:$CG)</f>
        <v>1</v>
      </c>
    </row>
    <row r="32" spans="1:48" x14ac:dyDescent="0.25">
      <c r="A32" s="42">
        <v>2730</v>
      </c>
      <c r="B32" s="220" t="s">
        <v>319</v>
      </c>
      <c r="C32" s="220" t="s">
        <v>320</v>
      </c>
      <c r="D32" s="220">
        <v>4217</v>
      </c>
      <c r="E32" s="220" t="s">
        <v>321</v>
      </c>
      <c r="F32" s="220" t="s">
        <v>322</v>
      </c>
      <c r="G32" s="36" t="str">
        <f t="shared" si="4"/>
        <v>Kitöltés rendben!</v>
      </c>
      <c r="H32" s="21"/>
      <c r="I32" s="186">
        <f t="shared" si="5"/>
        <v>830000</v>
      </c>
      <c r="J32" s="187">
        <f>SUMIF(B_SZV_1A!$F:$F,$C32,B_SZV_1A!$N:$N)</f>
        <v>0</v>
      </c>
      <c r="K32" s="187">
        <f>SUMIF(B_SZV_1A!$F:$F,$C32,B_SZV_1A!$O:$O)</f>
        <v>830000</v>
      </c>
      <c r="L32" s="187">
        <f>SUMIF(B_SZV_1A!$F:$F,$C32,B_SZV_1A!$P:$P)</f>
        <v>0</v>
      </c>
      <c r="M32" s="21"/>
      <c r="N32" s="187">
        <f>SUMIF(B_SZV_1A!$F:$F,$C32,B_SZV_1A!R:R)</f>
        <v>0</v>
      </c>
      <c r="O32" s="187">
        <f>SUMIF(B_SZV_1A!$F:$F,$C32,B_SZV_1A!S:S)</f>
        <v>0</v>
      </c>
      <c r="P32" s="187">
        <f>SUMIF(B_SZV_1A!$F:$F,$C32,B_SZV_1A!T:T)</f>
        <v>0</v>
      </c>
      <c r="Q32" s="187">
        <f>SUMIF(B_SZV_1A!$F:$F,$C32,B_SZV_1A!U:U)</f>
        <v>0</v>
      </c>
      <c r="R32" s="187">
        <f>SUMIF(B_SZV_1A!$F:$F,$C32,B_SZV_1A!V:V)</f>
        <v>0</v>
      </c>
      <c r="S32" s="187">
        <f>SUMIF(B_SZV_1A!$F:$F,$C32,B_SZV_1A!W:W)</f>
        <v>0</v>
      </c>
      <c r="T32" s="187">
        <f>SUMIF(B_SZV_1A!$F:$F,$C32,B_SZV_1A!X:X)</f>
        <v>0</v>
      </c>
      <c r="U32" s="187">
        <f>SUMIF(B_SZV_1A!$F:$F,$C32,B_SZV_1A!Y:Y)</f>
        <v>0</v>
      </c>
      <c r="V32" s="187">
        <f>SUMIF(B_SZV_1A!$F:$F,$C32,B_SZV_1A!Z:Z)</f>
        <v>0</v>
      </c>
      <c r="W32" s="187">
        <f>SUMIF(B_SZV_1A!$F:$F,$C32,B_SZV_1A!AA:AA)</f>
        <v>0</v>
      </c>
      <c r="X32" s="191">
        <f>SUMIF(B_SZV_1A!$F:$F,$C32,B_SZV_1A!AB:AB)</f>
        <v>0</v>
      </c>
      <c r="Y32" s="37">
        <f t="shared" si="6"/>
        <v>0</v>
      </c>
      <c r="Z32" s="21"/>
      <c r="AA32" s="201">
        <f>SUMIF(B_SZV_1A!$F:$F,$C32,B_SZV_1A!AF:AF)</f>
        <v>320</v>
      </c>
      <c r="AB32" s="201">
        <f>SUMIF(B_SZV_1A!$F:$F,$C32,B_SZV_1A!AG:AG)</f>
        <v>0</v>
      </c>
      <c r="AC32" s="201">
        <f>SUMIF(B_SZV_1A!$F:$F,$C32,B_SZV_1A!AH:AH)</f>
        <v>0</v>
      </c>
      <c r="AD32" s="201">
        <f>SUMIF(B_SZV_1A!$F:$F,$C32,B_SZV_1A!AI:AI)</f>
        <v>0</v>
      </c>
      <c r="AE32" s="201">
        <f>SUMIF(B_SZV_1A!$F:$F,$C32,B_SZV_1A!AJ:AJ)</f>
        <v>0</v>
      </c>
      <c r="AF32" s="201">
        <f>SUMIF(B_SZV_1A!$F:$F,$C32,B_SZV_1A!AK:AK)</f>
        <v>0</v>
      </c>
      <c r="AG32" s="201">
        <f>SUMIF(B_SZV_1A!$F:$F,$C32,B_SZV_1A!AL:AL)</f>
        <v>0</v>
      </c>
      <c r="AH32" s="201">
        <f>SUMIF(B_SZV_1A!$F:$F,$C32,B_SZV_1A!AM:AM)</f>
        <v>0</v>
      </c>
      <c r="AI32" s="201">
        <f>SUMIF(B_SZV_1A!$F:$F,$C32,B_SZV_1A!AN:AN)</f>
        <v>0</v>
      </c>
      <c r="AJ32" s="201">
        <f>SUMIF(B_SZV_1A!$F:$F,$C32,B_SZV_1A!AO:AO)</f>
        <v>0</v>
      </c>
      <c r="AK32" s="201">
        <f>SUMIF(B_SZV_1A!$F:$F,$C32,B_SZV_1A!AP:AP)</f>
        <v>0</v>
      </c>
      <c r="AL32" s="37">
        <f t="shared" si="7"/>
        <v>320</v>
      </c>
      <c r="AM32" s="21"/>
      <c r="AN32" s="21"/>
      <c r="AO32" s="21"/>
      <c r="AP32" s="21"/>
      <c r="AQ32" s="21"/>
      <c r="AR32" s="22" t="str">
        <f>INDEX(B_SZV_1A!$G:$G,MATCH($C32,B_SZV_1A!$F:$F,0))</f>
        <v>S013</v>
      </c>
      <c r="AS32" s="22">
        <f>COUNTIF(B_SZV_1A!$AY$3:$AY$1507,$D32)</f>
        <v>5</v>
      </c>
      <c r="AT32" s="22">
        <f>SUMIF(B_SZV_1A!$AY$3:$AY$1507,$D32,B_SZV_1A!$CF$3:$CF$1507)</f>
        <v>5</v>
      </c>
      <c r="AU32" s="22">
        <f>SUMIF(B_SZV_1A!$AY:$AY,$D32,B_SZV_1A!$CG:$CG)</f>
        <v>2</v>
      </c>
      <c r="AV32" s="22">
        <f>SUMIF(B_SZV_1A!$AY:$AY,$D32,B_SZV_1A!$CG:$CG)</f>
        <v>2</v>
      </c>
    </row>
    <row r="33" spans="1:48" x14ac:dyDescent="0.25">
      <c r="A33" s="42">
        <v>2731</v>
      </c>
      <c r="B33" s="220" t="s">
        <v>323</v>
      </c>
      <c r="C33" s="220" t="s">
        <v>324</v>
      </c>
      <c r="D33" s="220">
        <v>4218</v>
      </c>
      <c r="E33" s="220" t="s">
        <v>325</v>
      </c>
      <c r="F33" s="220" t="s">
        <v>326</v>
      </c>
      <c r="G33" s="36" t="str">
        <f t="shared" si="4"/>
        <v>Kitöltés rendben!</v>
      </c>
      <c r="H33" s="21"/>
      <c r="I33" s="186">
        <f t="shared" si="5"/>
        <v>275000</v>
      </c>
      <c r="J33" s="187">
        <f>SUMIF(B_SZV_1A!$F:$F,$C33,B_SZV_1A!$N:$N)</f>
        <v>0</v>
      </c>
      <c r="K33" s="187">
        <f>SUMIF(B_SZV_1A!$F:$F,$C33,B_SZV_1A!$O:$O)</f>
        <v>275000</v>
      </c>
      <c r="L33" s="187">
        <f>SUMIF(B_SZV_1A!$F:$F,$C33,B_SZV_1A!$P:$P)</f>
        <v>0</v>
      </c>
      <c r="M33" s="21"/>
      <c r="N33" s="187">
        <f>SUMIF(B_SZV_1A!$F:$F,$C33,B_SZV_1A!R:R)</f>
        <v>0</v>
      </c>
      <c r="O33" s="187">
        <f>SUMIF(B_SZV_1A!$F:$F,$C33,B_SZV_1A!S:S)</f>
        <v>0</v>
      </c>
      <c r="P33" s="187">
        <f>SUMIF(B_SZV_1A!$F:$F,$C33,B_SZV_1A!T:T)</f>
        <v>0</v>
      </c>
      <c r="Q33" s="187">
        <f>SUMIF(B_SZV_1A!$F:$F,$C33,B_SZV_1A!U:U)</f>
        <v>0</v>
      </c>
      <c r="R33" s="187">
        <f>SUMIF(B_SZV_1A!$F:$F,$C33,B_SZV_1A!V:V)</f>
        <v>0</v>
      </c>
      <c r="S33" s="187">
        <f>SUMIF(B_SZV_1A!$F:$F,$C33,B_SZV_1A!W:W)</f>
        <v>0</v>
      </c>
      <c r="T33" s="187">
        <f>SUMIF(B_SZV_1A!$F:$F,$C33,B_SZV_1A!X:X)</f>
        <v>0</v>
      </c>
      <c r="U33" s="187">
        <f>SUMIF(B_SZV_1A!$F:$F,$C33,B_SZV_1A!Y:Y)</f>
        <v>0</v>
      </c>
      <c r="V33" s="187">
        <f>SUMIF(B_SZV_1A!$F:$F,$C33,B_SZV_1A!Z:Z)</f>
        <v>0</v>
      </c>
      <c r="W33" s="187">
        <f>SUMIF(B_SZV_1A!$F:$F,$C33,B_SZV_1A!AA:AA)</f>
        <v>0</v>
      </c>
      <c r="X33" s="191">
        <f>SUMIF(B_SZV_1A!$F:$F,$C33,B_SZV_1A!AB:AB)</f>
        <v>0</v>
      </c>
      <c r="Y33" s="37">
        <f t="shared" si="6"/>
        <v>0</v>
      </c>
      <c r="Z33" s="21"/>
      <c r="AA33" s="201">
        <f>SUMIF(B_SZV_1A!$F:$F,$C33,B_SZV_1A!AF:AF)</f>
        <v>7640</v>
      </c>
      <c r="AB33" s="201">
        <f>SUMIF(B_SZV_1A!$F:$F,$C33,B_SZV_1A!AG:AG)</f>
        <v>0</v>
      </c>
      <c r="AC33" s="201">
        <f>SUMIF(B_SZV_1A!$F:$F,$C33,B_SZV_1A!AH:AH)</f>
        <v>14</v>
      </c>
      <c r="AD33" s="201">
        <f>SUMIF(B_SZV_1A!$F:$F,$C33,B_SZV_1A!AI:AI)</f>
        <v>0</v>
      </c>
      <c r="AE33" s="201">
        <f>SUMIF(B_SZV_1A!$F:$F,$C33,B_SZV_1A!AJ:AJ)</f>
        <v>0</v>
      </c>
      <c r="AF33" s="201">
        <f>SUMIF(B_SZV_1A!$F:$F,$C33,B_SZV_1A!AK:AK)</f>
        <v>0</v>
      </c>
      <c r="AG33" s="201">
        <f>SUMIF(B_SZV_1A!$F:$F,$C33,B_SZV_1A!AL:AL)</f>
        <v>0</v>
      </c>
      <c r="AH33" s="201">
        <f>SUMIF(B_SZV_1A!$F:$F,$C33,B_SZV_1A!AM:AM)</f>
        <v>0</v>
      </c>
      <c r="AI33" s="201">
        <f>SUMIF(B_SZV_1A!$F:$F,$C33,B_SZV_1A!AN:AN)</f>
        <v>0</v>
      </c>
      <c r="AJ33" s="201">
        <f>SUMIF(B_SZV_1A!$F:$F,$C33,B_SZV_1A!AO:AO)</f>
        <v>0</v>
      </c>
      <c r="AK33" s="201">
        <f>SUMIF(B_SZV_1A!$F:$F,$C33,B_SZV_1A!AP:AP)</f>
        <v>0</v>
      </c>
      <c r="AL33" s="37">
        <f t="shared" si="7"/>
        <v>7654</v>
      </c>
      <c r="AM33" s="21"/>
      <c r="AN33" s="21"/>
      <c r="AO33" s="21"/>
      <c r="AP33" s="21"/>
      <c r="AQ33" s="21"/>
      <c r="AR33" s="22" t="str">
        <f>INDEX(B_SZV_1A!$G:$G,MATCH($C33,B_SZV_1A!$F:$F,0))</f>
        <v>S019</v>
      </c>
      <c r="AS33" s="22">
        <f>COUNTIF(B_SZV_1A!$AY$3:$AY$1507,$D33)</f>
        <v>4</v>
      </c>
      <c r="AT33" s="22">
        <f>SUMIF(B_SZV_1A!$AY$3:$AY$1507,$D33,B_SZV_1A!$CF$3:$CF$1507)</f>
        <v>4</v>
      </c>
      <c r="AU33" s="22">
        <f>SUMIF(B_SZV_1A!$AY:$AY,$D33,B_SZV_1A!$CG:$CG)</f>
        <v>1</v>
      </c>
      <c r="AV33" s="22">
        <f>SUMIF(B_SZV_1A!$AY:$AY,$D33,B_SZV_1A!$CG:$CG)</f>
        <v>1</v>
      </c>
    </row>
    <row r="34" spans="1:48" x14ac:dyDescent="0.25">
      <c r="A34" s="42">
        <v>2732</v>
      </c>
      <c r="B34" s="220" t="s">
        <v>327</v>
      </c>
      <c r="C34" s="220" t="s">
        <v>328</v>
      </c>
      <c r="D34" s="220">
        <v>4219</v>
      </c>
      <c r="E34" s="220" t="s">
        <v>329</v>
      </c>
      <c r="F34" s="220" t="s">
        <v>330</v>
      </c>
      <c r="G34" s="36" t="str">
        <f t="shared" si="4"/>
        <v>Kitöltés rendben!</v>
      </c>
      <c r="H34" s="21"/>
      <c r="I34" s="186">
        <f t="shared" si="5"/>
        <v>2160000</v>
      </c>
      <c r="J34" s="187">
        <f>SUMIF(B_SZV_1A!$F:$F,$C34,B_SZV_1A!$N:$N)</f>
        <v>0</v>
      </c>
      <c r="K34" s="187">
        <f>SUMIF(B_SZV_1A!$F:$F,$C34,B_SZV_1A!$O:$O)</f>
        <v>2160000</v>
      </c>
      <c r="L34" s="187">
        <f>SUMIF(B_SZV_1A!$F:$F,$C34,B_SZV_1A!$P:$P)</f>
        <v>0</v>
      </c>
      <c r="M34" s="21"/>
      <c r="N34" s="187">
        <f>SUMIF(B_SZV_1A!$F:$F,$C34,B_SZV_1A!R:R)</f>
        <v>0</v>
      </c>
      <c r="O34" s="187">
        <f>SUMIF(B_SZV_1A!$F:$F,$C34,B_SZV_1A!S:S)</f>
        <v>0</v>
      </c>
      <c r="P34" s="187">
        <f>SUMIF(B_SZV_1A!$F:$F,$C34,B_SZV_1A!T:T)</f>
        <v>0</v>
      </c>
      <c r="Q34" s="187">
        <f>SUMIF(B_SZV_1A!$F:$F,$C34,B_SZV_1A!U:U)</f>
        <v>0</v>
      </c>
      <c r="R34" s="187">
        <f>SUMIF(B_SZV_1A!$F:$F,$C34,B_SZV_1A!V:V)</f>
        <v>0</v>
      </c>
      <c r="S34" s="187">
        <f>SUMIF(B_SZV_1A!$F:$F,$C34,B_SZV_1A!W:W)</f>
        <v>0</v>
      </c>
      <c r="T34" s="187">
        <f>SUMIF(B_SZV_1A!$F:$F,$C34,B_SZV_1A!X:X)</f>
        <v>0</v>
      </c>
      <c r="U34" s="187">
        <f>SUMIF(B_SZV_1A!$F:$F,$C34,B_SZV_1A!Y:Y)</f>
        <v>0</v>
      </c>
      <c r="V34" s="187">
        <f>SUMIF(B_SZV_1A!$F:$F,$C34,B_SZV_1A!Z:Z)</f>
        <v>0</v>
      </c>
      <c r="W34" s="187">
        <f>SUMIF(B_SZV_1A!$F:$F,$C34,B_SZV_1A!AA:AA)</f>
        <v>0</v>
      </c>
      <c r="X34" s="191">
        <f>SUMIF(B_SZV_1A!$F:$F,$C34,B_SZV_1A!AB:AB)</f>
        <v>0</v>
      </c>
      <c r="Y34" s="37">
        <f t="shared" si="6"/>
        <v>0</v>
      </c>
      <c r="Z34" s="21"/>
      <c r="AA34" s="201">
        <f>SUMIF(B_SZV_1A!$F:$F,$C34,B_SZV_1A!AF:AF)</f>
        <v>189700</v>
      </c>
      <c r="AB34" s="201">
        <f>SUMIF(B_SZV_1A!$F:$F,$C34,B_SZV_1A!AG:AG)</f>
        <v>0</v>
      </c>
      <c r="AC34" s="201">
        <f>SUMIF(B_SZV_1A!$F:$F,$C34,B_SZV_1A!AH:AH)</f>
        <v>14171</v>
      </c>
      <c r="AD34" s="201">
        <f>SUMIF(B_SZV_1A!$F:$F,$C34,B_SZV_1A!AI:AI)</f>
        <v>0</v>
      </c>
      <c r="AE34" s="201">
        <f>SUMIF(B_SZV_1A!$F:$F,$C34,B_SZV_1A!AJ:AJ)</f>
        <v>0</v>
      </c>
      <c r="AF34" s="201">
        <f>SUMIF(B_SZV_1A!$F:$F,$C34,B_SZV_1A!AK:AK)</f>
        <v>0</v>
      </c>
      <c r="AG34" s="201">
        <f>SUMIF(B_SZV_1A!$F:$F,$C34,B_SZV_1A!AL:AL)</f>
        <v>0</v>
      </c>
      <c r="AH34" s="201">
        <f>SUMIF(B_SZV_1A!$F:$F,$C34,B_SZV_1A!AM:AM)</f>
        <v>0</v>
      </c>
      <c r="AI34" s="201">
        <f>SUMIF(B_SZV_1A!$F:$F,$C34,B_SZV_1A!AN:AN)</f>
        <v>0</v>
      </c>
      <c r="AJ34" s="201">
        <f>SUMIF(B_SZV_1A!$F:$F,$C34,B_SZV_1A!AO:AO)</f>
        <v>0</v>
      </c>
      <c r="AK34" s="201">
        <f>SUMIF(B_SZV_1A!$F:$F,$C34,B_SZV_1A!AP:AP)</f>
        <v>0</v>
      </c>
      <c r="AL34" s="37">
        <f t="shared" si="7"/>
        <v>203871</v>
      </c>
      <c r="AM34" s="21"/>
      <c r="AN34" s="21"/>
      <c r="AO34" s="21"/>
      <c r="AP34" s="21"/>
      <c r="AQ34" s="21"/>
      <c r="AR34" s="22" t="str">
        <f>INDEX(B_SZV_1A!$G:$G,MATCH($C34,B_SZV_1A!$F:$F,0))</f>
        <v>S039 Sárvár szennyvízelvezetési és – tisztítási rendszer</v>
      </c>
      <c r="AS34" s="22">
        <f>COUNTIF(B_SZV_1A!$AY$3:$AY$1507,$D34)</f>
        <v>6</v>
      </c>
      <c r="AT34" s="22">
        <f>SUMIF(B_SZV_1A!$AY$3:$AY$1507,$D34,B_SZV_1A!$CF$3:$CF$1507)</f>
        <v>6</v>
      </c>
      <c r="AU34" s="22">
        <f>SUMIF(B_SZV_1A!$AY:$AY,$D34,B_SZV_1A!$CG:$CG)</f>
        <v>1</v>
      </c>
      <c r="AV34" s="22">
        <f>SUMIF(B_SZV_1A!$AY:$AY,$D34,B_SZV_1A!$CG:$CG)</f>
        <v>1</v>
      </c>
    </row>
    <row r="35" spans="1:48" x14ac:dyDescent="0.25">
      <c r="A35" s="42">
        <v>2733</v>
      </c>
      <c r="B35" s="220" t="s">
        <v>331</v>
      </c>
      <c r="C35" s="220" t="s">
        <v>332</v>
      </c>
      <c r="D35" s="220">
        <v>4220</v>
      </c>
      <c r="E35" s="220" t="s">
        <v>333</v>
      </c>
      <c r="F35" s="220" t="s">
        <v>334</v>
      </c>
      <c r="G35" s="36" t="str">
        <f t="shared" si="4"/>
        <v>Kitöltés rendben!</v>
      </c>
      <c r="H35" s="21"/>
      <c r="I35" s="186">
        <f t="shared" si="5"/>
        <v>85000</v>
      </c>
      <c r="J35" s="187">
        <f>SUMIF(B_SZV_1A!$F:$F,$C35,B_SZV_1A!$N:$N)</f>
        <v>0</v>
      </c>
      <c r="K35" s="187">
        <f>SUMIF(B_SZV_1A!$F:$F,$C35,B_SZV_1A!$O:$O)</f>
        <v>85000</v>
      </c>
      <c r="L35" s="187">
        <f>SUMIF(B_SZV_1A!$F:$F,$C35,B_SZV_1A!$P:$P)</f>
        <v>0</v>
      </c>
      <c r="M35" s="21"/>
      <c r="N35" s="187">
        <f>SUMIF(B_SZV_1A!$F:$F,$C35,B_SZV_1A!R:R)</f>
        <v>0</v>
      </c>
      <c r="O35" s="187">
        <f>SUMIF(B_SZV_1A!$F:$F,$C35,B_SZV_1A!S:S)</f>
        <v>0</v>
      </c>
      <c r="P35" s="187">
        <f>SUMIF(B_SZV_1A!$F:$F,$C35,B_SZV_1A!T:T)</f>
        <v>0</v>
      </c>
      <c r="Q35" s="187">
        <f>SUMIF(B_SZV_1A!$F:$F,$C35,B_SZV_1A!U:U)</f>
        <v>0</v>
      </c>
      <c r="R35" s="187">
        <f>SUMIF(B_SZV_1A!$F:$F,$C35,B_SZV_1A!V:V)</f>
        <v>0</v>
      </c>
      <c r="S35" s="187">
        <f>SUMIF(B_SZV_1A!$F:$F,$C35,B_SZV_1A!W:W)</f>
        <v>0</v>
      </c>
      <c r="T35" s="187">
        <f>SUMIF(B_SZV_1A!$F:$F,$C35,B_SZV_1A!X:X)</f>
        <v>0</v>
      </c>
      <c r="U35" s="187">
        <f>SUMIF(B_SZV_1A!$F:$F,$C35,B_SZV_1A!Y:Y)</f>
        <v>0</v>
      </c>
      <c r="V35" s="187">
        <f>SUMIF(B_SZV_1A!$F:$F,$C35,B_SZV_1A!Z:Z)</f>
        <v>0</v>
      </c>
      <c r="W35" s="187">
        <f>SUMIF(B_SZV_1A!$F:$F,$C35,B_SZV_1A!AA:AA)</f>
        <v>0</v>
      </c>
      <c r="X35" s="191">
        <f>SUMIF(B_SZV_1A!$F:$F,$C35,B_SZV_1A!AB:AB)</f>
        <v>0</v>
      </c>
      <c r="Y35" s="37">
        <f t="shared" si="6"/>
        <v>0</v>
      </c>
      <c r="Z35" s="21"/>
      <c r="AA35" s="201">
        <f>SUMIF(B_SZV_1A!$F:$F,$C35,B_SZV_1A!AF:AF)</f>
        <v>7250</v>
      </c>
      <c r="AB35" s="201">
        <f>SUMIF(B_SZV_1A!$F:$F,$C35,B_SZV_1A!AG:AG)</f>
        <v>0</v>
      </c>
      <c r="AC35" s="201">
        <f>SUMIF(B_SZV_1A!$F:$F,$C35,B_SZV_1A!AH:AH)</f>
        <v>630</v>
      </c>
      <c r="AD35" s="201">
        <f>SUMIF(B_SZV_1A!$F:$F,$C35,B_SZV_1A!AI:AI)</f>
        <v>0</v>
      </c>
      <c r="AE35" s="201">
        <f>SUMIF(B_SZV_1A!$F:$F,$C35,B_SZV_1A!AJ:AJ)</f>
        <v>0</v>
      </c>
      <c r="AF35" s="201">
        <f>SUMIF(B_SZV_1A!$F:$F,$C35,B_SZV_1A!AK:AK)</f>
        <v>0</v>
      </c>
      <c r="AG35" s="201">
        <f>SUMIF(B_SZV_1A!$F:$F,$C35,B_SZV_1A!AL:AL)</f>
        <v>0</v>
      </c>
      <c r="AH35" s="201">
        <f>SUMIF(B_SZV_1A!$F:$F,$C35,B_SZV_1A!AM:AM)</f>
        <v>0</v>
      </c>
      <c r="AI35" s="201">
        <f>SUMIF(B_SZV_1A!$F:$F,$C35,B_SZV_1A!AN:AN)</f>
        <v>0</v>
      </c>
      <c r="AJ35" s="201">
        <f>SUMIF(B_SZV_1A!$F:$F,$C35,B_SZV_1A!AO:AO)</f>
        <v>0</v>
      </c>
      <c r="AK35" s="201">
        <f>SUMIF(B_SZV_1A!$F:$F,$C35,B_SZV_1A!AP:AP)</f>
        <v>0</v>
      </c>
      <c r="AL35" s="37">
        <f t="shared" si="7"/>
        <v>7880</v>
      </c>
      <c r="AM35" s="21"/>
      <c r="AN35" s="21"/>
      <c r="AO35" s="21"/>
      <c r="AP35" s="21"/>
      <c r="AQ35" s="21"/>
      <c r="AR35" s="22" t="str">
        <f>INDEX(B_SZV_1A!$G:$G,MATCH($C35,B_SZV_1A!$F:$F,0))</f>
        <v>S022</v>
      </c>
      <c r="AS35" s="22">
        <f>COUNTIF(B_SZV_1A!$AY$3:$AY$1507,$D35)</f>
        <v>4</v>
      </c>
      <c r="AT35" s="22">
        <f>SUMIF(B_SZV_1A!$AY$3:$AY$1507,$D35,B_SZV_1A!$CF$3:$CF$1507)</f>
        <v>4</v>
      </c>
      <c r="AU35" s="22">
        <f>SUMIF(B_SZV_1A!$AY:$AY,$D35,B_SZV_1A!$CG:$CG)</f>
        <v>1</v>
      </c>
      <c r="AV35" s="22">
        <f>SUMIF(B_SZV_1A!$AY:$AY,$D35,B_SZV_1A!$CG:$CG)</f>
        <v>1</v>
      </c>
    </row>
    <row r="36" spans="1:48" x14ac:dyDescent="0.25">
      <c r="A36" s="42">
        <v>2734</v>
      </c>
      <c r="B36" s="220" t="s">
        <v>335</v>
      </c>
      <c r="C36" s="220" t="s">
        <v>336</v>
      </c>
      <c r="D36" s="220">
        <v>4221</v>
      </c>
      <c r="E36" s="220" t="s">
        <v>337</v>
      </c>
      <c r="F36" s="220" t="s">
        <v>338</v>
      </c>
      <c r="G36" s="36" t="str">
        <f t="shared" si="4"/>
        <v>Kitöltés rendben!</v>
      </c>
      <c r="H36" s="21"/>
      <c r="I36" s="186">
        <f t="shared" si="5"/>
        <v>3240000</v>
      </c>
      <c r="J36" s="187">
        <f>SUMIF(B_SZV_1A!$F:$F,$C36,B_SZV_1A!$N:$N)</f>
        <v>0</v>
      </c>
      <c r="K36" s="187">
        <f>SUMIF(B_SZV_1A!$F:$F,$C36,B_SZV_1A!$O:$O)</f>
        <v>3240000</v>
      </c>
      <c r="L36" s="187">
        <f>SUMIF(B_SZV_1A!$F:$F,$C36,B_SZV_1A!$P:$P)</f>
        <v>0</v>
      </c>
      <c r="M36" s="21"/>
      <c r="N36" s="187">
        <f>SUMIF(B_SZV_1A!$F:$F,$C36,B_SZV_1A!R:R)</f>
        <v>0</v>
      </c>
      <c r="O36" s="187">
        <f>SUMIF(B_SZV_1A!$F:$F,$C36,B_SZV_1A!S:S)</f>
        <v>0</v>
      </c>
      <c r="P36" s="187">
        <f>SUMIF(B_SZV_1A!$F:$F,$C36,B_SZV_1A!T:T)</f>
        <v>0</v>
      </c>
      <c r="Q36" s="187">
        <f>SUMIF(B_SZV_1A!$F:$F,$C36,B_SZV_1A!U:U)</f>
        <v>0</v>
      </c>
      <c r="R36" s="187">
        <f>SUMIF(B_SZV_1A!$F:$F,$C36,B_SZV_1A!V:V)</f>
        <v>0</v>
      </c>
      <c r="S36" s="187">
        <f>SUMIF(B_SZV_1A!$F:$F,$C36,B_SZV_1A!W:W)</f>
        <v>0</v>
      </c>
      <c r="T36" s="187">
        <f>SUMIF(B_SZV_1A!$F:$F,$C36,B_SZV_1A!X:X)</f>
        <v>0</v>
      </c>
      <c r="U36" s="187">
        <f>SUMIF(B_SZV_1A!$F:$F,$C36,B_SZV_1A!Y:Y)</f>
        <v>0</v>
      </c>
      <c r="V36" s="187">
        <f>SUMIF(B_SZV_1A!$F:$F,$C36,B_SZV_1A!Z:Z)</f>
        <v>0</v>
      </c>
      <c r="W36" s="187">
        <f>SUMIF(B_SZV_1A!$F:$F,$C36,B_SZV_1A!AA:AA)</f>
        <v>0</v>
      </c>
      <c r="X36" s="191">
        <f>SUMIF(B_SZV_1A!$F:$F,$C36,B_SZV_1A!AB:AB)</f>
        <v>0</v>
      </c>
      <c r="Y36" s="37">
        <f t="shared" si="6"/>
        <v>0</v>
      </c>
      <c r="Z36" s="21"/>
      <c r="AA36" s="201">
        <f>SUMIF(B_SZV_1A!$F:$F,$C36,B_SZV_1A!AF:AF)</f>
        <v>47400</v>
      </c>
      <c r="AB36" s="201">
        <f>SUMIF(B_SZV_1A!$F:$F,$C36,B_SZV_1A!AG:AG)</f>
        <v>0</v>
      </c>
      <c r="AC36" s="201">
        <f>SUMIF(B_SZV_1A!$F:$F,$C36,B_SZV_1A!AH:AH)</f>
        <v>0</v>
      </c>
      <c r="AD36" s="201">
        <f>SUMIF(B_SZV_1A!$F:$F,$C36,B_SZV_1A!AI:AI)</f>
        <v>0</v>
      </c>
      <c r="AE36" s="201">
        <f>SUMIF(B_SZV_1A!$F:$F,$C36,B_SZV_1A!AJ:AJ)</f>
        <v>0</v>
      </c>
      <c r="AF36" s="201">
        <f>SUMIF(B_SZV_1A!$F:$F,$C36,B_SZV_1A!AK:AK)</f>
        <v>0</v>
      </c>
      <c r="AG36" s="201">
        <f>SUMIF(B_SZV_1A!$F:$F,$C36,B_SZV_1A!AL:AL)</f>
        <v>0</v>
      </c>
      <c r="AH36" s="201">
        <f>SUMIF(B_SZV_1A!$F:$F,$C36,B_SZV_1A!AM:AM)</f>
        <v>0</v>
      </c>
      <c r="AI36" s="201">
        <f>SUMIF(B_SZV_1A!$F:$F,$C36,B_SZV_1A!AN:AN)</f>
        <v>0</v>
      </c>
      <c r="AJ36" s="201">
        <f>SUMIF(B_SZV_1A!$F:$F,$C36,B_SZV_1A!AO:AO)</f>
        <v>0</v>
      </c>
      <c r="AK36" s="201">
        <f>SUMIF(B_SZV_1A!$F:$F,$C36,B_SZV_1A!AP:AP)</f>
        <v>0</v>
      </c>
      <c r="AL36" s="37">
        <f t="shared" si="7"/>
        <v>47400</v>
      </c>
      <c r="AM36" s="21"/>
      <c r="AN36" s="21"/>
      <c r="AO36" s="21"/>
      <c r="AP36" s="21"/>
      <c r="AQ36" s="21"/>
      <c r="AR36" s="22" t="str">
        <f>INDEX(B_SZV_1A!$G:$G,MATCH($C36,B_SZV_1A!$F:$F,0))</f>
        <v>S035 Kemenessömjén szennyvízelvezetési és tisztítási rendszer</v>
      </c>
      <c r="AS36" s="22">
        <f>COUNTIF(B_SZV_1A!$AY$3:$AY$1507,$D36)</f>
        <v>5</v>
      </c>
      <c r="AT36" s="22">
        <f>SUMIF(B_SZV_1A!$AY$3:$AY$1507,$D36,B_SZV_1A!$CF$3:$CF$1507)</f>
        <v>5</v>
      </c>
      <c r="AU36" s="22">
        <f>SUMIF(B_SZV_1A!$AY:$AY,$D36,B_SZV_1A!$CG:$CG)</f>
        <v>1</v>
      </c>
      <c r="AV36" s="22">
        <f>SUMIF(B_SZV_1A!$AY:$AY,$D36,B_SZV_1A!$CG:$CG)</f>
        <v>1</v>
      </c>
    </row>
    <row r="37" spans="1:48" x14ac:dyDescent="0.25">
      <c r="A37" s="42">
        <v>2735</v>
      </c>
      <c r="B37" s="220" t="s">
        <v>339</v>
      </c>
      <c r="C37" s="220" t="s">
        <v>340</v>
      </c>
      <c r="D37" s="220">
        <v>4271</v>
      </c>
      <c r="E37" s="220" t="s">
        <v>341</v>
      </c>
      <c r="F37" s="220" t="s">
        <v>342</v>
      </c>
      <c r="G37" s="36" t="str">
        <f t="shared" si="4"/>
        <v>Kitöltés rendben!</v>
      </c>
      <c r="H37" s="21"/>
      <c r="I37" s="186">
        <f t="shared" si="5"/>
        <v>70000</v>
      </c>
      <c r="J37" s="187">
        <f>SUMIF(B_SZV_1A!$F:$F,$C37,B_SZV_1A!$N:$N)</f>
        <v>0</v>
      </c>
      <c r="K37" s="187">
        <f>SUMIF(B_SZV_1A!$F:$F,$C37,B_SZV_1A!$O:$O)</f>
        <v>70000</v>
      </c>
      <c r="L37" s="187">
        <f>SUMIF(B_SZV_1A!$F:$F,$C37,B_SZV_1A!$P:$P)</f>
        <v>0</v>
      </c>
      <c r="M37" s="21"/>
      <c r="N37" s="187">
        <f>SUMIF(B_SZV_1A!$F:$F,$C37,B_SZV_1A!R:R)</f>
        <v>0</v>
      </c>
      <c r="O37" s="187">
        <f>SUMIF(B_SZV_1A!$F:$F,$C37,B_SZV_1A!S:S)</f>
        <v>0</v>
      </c>
      <c r="P37" s="187">
        <f>SUMIF(B_SZV_1A!$F:$F,$C37,B_SZV_1A!T:T)</f>
        <v>0</v>
      </c>
      <c r="Q37" s="187">
        <f>SUMIF(B_SZV_1A!$F:$F,$C37,B_SZV_1A!U:U)</f>
        <v>0</v>
      </c>
      <c r="R37" s="187">
        <f>SUMIF(B_SZV_1A!$F:$F,$C37,B_SZV_1A!V:V)</f>
        <v>0</v>
      </c>
      <c r="S37" s="187">
        <f>SUMIF(B_SZV_1A!$F:$F,$C37,B_SZV_1A!W:W)</f>
        <v>0</v>
      </c>
      <c r="T37" s="187">
        <f>SUMIF(B_SZV_1A!$F:$F,$C37,B_SZV_1A!X:X)</f>
        <v>0</v>
      </c>
      <c r="U37" s="187">
        <f>SUMIF(B_SZV_1A!$F:$F,$C37,B_SZV_1A!Y:Y)</f>
        <v>0</v>
      </c>
      <c r="V37" s="187">
        <f>SUMIF(B_SZV_1A!$F:$F,$C37,B_SZV_1A!Z:Z)</f>
        <v>0</v>
      </c>
      <c r="W37" s="187">
        <f>SUMIF(B_SZV_1A!$F:$F,$C37,B_SZV_1A!AA:AA)</f>
        <v>0</v>
      </c>
      <c r="X37" s="191">
        <f>SUMIF(B_SZV_1A!$F:$F,$C37,B_SZV_1A!AB:AB)</f>
        <v>0</v>
      </c>
      <c r="Y37" s="37">
        <f t="shared" si="6"/>
        <v>0</v>
      </c>
      <c r="Z37" s="21"/>
      <c r="AA37" s="201">
        <f>SUMIF(B_SZV_1A!$F:$F,$C37,B_SZV_1A!AF:AF)</f>
        <v>1010</v>
      </c>
      <c r="AB37" s="201">
        <f>SUMIF(B_SZV_1A!$F:$F,$C37,B_SZV_1A!AG:AG)</f>
        <v>0</v>
      </c>
      <c r="AC37" s="201">
        <f>SUMIF(B_SZV_1A!$F:$F,$C37,B_SZV_1A!AH:AH)</f>
        <v>0</v>
      </c>
      <c r="AD37" s="201">
        <f>SUMIF(B_SZV_1A!$F:$F,$C37,B_SZV_1A!AI:AI)</f>
        <v>0</v>
      </c>
      <c r="AE37" s="201">
        <f>SUMIF(B_SZV_1A!$F:$F,$C37,B_SZV_1A!AJ:AJ)</f>
        <v>0</v>
      </c>
      <c r="AF37" s="201">
        <f>SUMIF(B_SZV_1A!$F:$F,$C37,B_SZV_1A!AK:AK)</f>
        <v>0</v>
      </c>
      <c r="AG37" s="201">
        <f>SUMIF(B_SZV_1A!$F:$F,$C37,B_SZV_1A!AL:AL)</f>
        <v>0</v>
      </c>
      <c r="AH37" s="201">
        <f>SUMIF(B_SZV_1A!$F:$F,$C37,B_SZV_1A!AM:AM)</f>
        <v>0</v>
      </c>
      <c r="AI37" s="201">
        <f>SUMIF(B_SZV_1A!$F:$F,$C37,B_SZV_1A!AN:AN)</f>
        <v>0</v>
      </c>
      <c r="AJ37" s="201">
        <f>SUMIF(B_SZV_1A!$F:$F,$C37,B_SZV_1A!AO:AO)</f>
        <v>0</v>
      </c>
      <c r="AK37" s="201">
        <f>SUMIF(B_SZV_1A!$F:$F,$C37,B_SZV_1A!AP:AP)</f>
        <v>0</v>
      </c>
      <c r="AL37" s="37">
        <f t="shared" si="7"/>
        <v>1010</v>
      </c>
      <c r="AM37" s="21"/>
      <c r="AN37" s="21"/>
      <c r="AO37" s="21"/>
      <c r="AP37" s="21"/>
      <c r="AQ37" s="21"/>
      <c r="AR37" s="22" t="str">
        <f>INDEX(B_SZV_1A!$G:$G,MATCH($C37,B_SZV_1A!$F:$F,0))</f>
        <v>S054 Magyarszombatfa szennyvízelvezetési és -tisztítási rendszer</v>
      </c>
      <c r="AS37" s="22">
        <f>COUNTIF(B_SZV_1A!$AY$3:$AY$1507,$D37)</f>
        <v>4</v>
      </c>
      <c r="AT37" s="22">
        <f>SUMIF(B_SZV_1A!$AY$3:$AY$1507,$D37,B_SZV_1A!$CF$3:$CF$1507)</f>
        <v>4</v>
      </c>
      <c r="AU37" s="22">
        <f>SUMIF(B_SZV_1A!$AY:$AY,$D37,B_SZV_1A!$CG:$CG)</f>
        <v>1</v>
      </c>
      <c r="AV37" s="22">
        <f>SUMIF(B_SZV_1A!$AY:$AY,$D37,B_SZV_1A!$CG:$CG)</f>
        <v>1</v>
      </c>
    </row>
    <row r="38" spans="1:48" x14ac:dyDescent="0.25">
      <c r="A38" s="42">
        <v>2736</v>
      </c>
      <c r="B38" s="220" t="s">
        <v>343</v>
      </c>
      <c r="C38" s="220" t="s">
        <v>344</v>
      </c>
      <c r="D38" s="220">
        <v>4222</v>
      </c>
      <c r="E38" s="220" t="s">
        <v>345</v>
      </c>
      <c r="F38" s="220" t="s">
        <v>346</v>
      </c>
      <c r="G38" s="36" t="str">
        <f t="shared" si="4"/>
        <v>Kitöltés rendben!</v>
      </c>
      <c r="H38" s="21"/>
      <c r="I38" s="186">
        <f t="shared" si="5"/>
        <v>1375000</v>
      </c>
      <c r="J38" s="187">
        <f>SUMIF(B_SZV_1A!$F:$F,$C38,B_SZV_1A!$N:$N)</f>
        <v>0</v>
      </c>
      <c r="K38" s="187">
        <f>SUMIF(B_SZV_1A!$F:$F,$C38,B_SZV_1A!$O:$O)</f>
        <v>1375000</v>
      </c>
      <c r="L38" s="187">
        <f>SUMIF(B_SZV_1A!$F:$F,$C38,B_SZV_1A!$P:$P)</f>
        <v>0</v>
      </c>
      <c r="M38" s="21"/>
      <c r="N38" s="187">
        <f>SUMIF(B_SZV_1A!$F:$F,$C38,B_SZV_1A!R:R)</f>
        <v>0</v>
      </c>
      <c r="O38" s="187">
        <f>SUMIF(B_SZV_1A!$F:$F,$C38,B_SZV_1A!S:S)</f>
        <v>0</v>
      </c>
      <c r="P38" s="187">
        <f>SUMIF(B_SZV_1A!$F:$F,$C38,B_SZV_1A!T:T)</f>
        <v>0</v>
      </c>
      <c r="Q38" s="187">
        <f>SUMIF(B_SZV_1A!$F:$F,$C38,B_SZV_1A!U:U)</f>
        <v>0</v>
      </c>
      <c r="R38" s="187">
        <f>SUMIF(B_SZV_1A!$F:$F,$C38,B_SZV_1A!V:V)</f>
        <v>0</v>
      </c>
      <c r="S38" s="187">
        <f>SUMIF(B_SZV_1A!$F:$F,$C38,B_SZV_1A!W:W)</f>
        <v>0</v>
      </c>
      <c r="T38" s="187">
        <f>SUMIF(B_SZV_1A!$F:$F,$C38,B_SZV_1A!X:X)</f>
        <v>0</v>
      </c>
      <c r="U38" s="187">
        <f>SUMIF(B_SZV_1A!$F:$F,$C38,B_SZV_1A!Y:Y)</f>
        <v>0</v>
      </c>
      <c r="V38" s="187">
        <f>SUMIF(B_SZV_1A!$F:$F,$C38,B_SZV_1A!Z:Z)</f>
        <v>0</v>
      </c>
      <c r="W38" s="187">
        <f>SUMIF(B_SZV_1A!$F:$F,$C38,B_SZV_1A!AA:AA)</f>
        <v>0</v>
      </c>
      <c r="X38" s="191">
        <f>SUMIF(B_SZV_1A!$F:$F,$C38,B_SZV_1A!AB:AB)</f>
        <v>0</v>
      </c>
      <c r="Y38" s="37">
        <f t="shared" si="6"/>
        <v>0</v>
      </c>
      <c r="Z38" s="21"/>
      <c r="AA38" s="201">
        <f>SUMIF(B_SZV_1A!$F:$F,$C38,B_SZV_1A!AF:AF)</f>
        <v>14350</v>
      </c>
      <c r="AB38" s="201">
        <f>SUMIF(B_SZV_1A!$F:$F,$C38,B_SZV_1A!AG:AG)</f>
        <v>0</v>
      </c>
      <c r="AC38" s="201">
        <f>SUMIF(B_SZV_1A!$F:$F,$C38,B_SZV_1A!AH:AH)</f>
        <v>182</v>
      </c>
      <c r="AD38" s="201">
        <f>SUMIF(B_SZV_1A!$F:$F,$C38,B_SZV_1A!AI:AI)</f>
        <v>0</v>
      </c>
      <c r="AE38" s="201">
        <f>SUMIF(B_SZV_1A!$F:$F,$C38,B_SZV_1A!AJ:AJ)</f>
        <v>0</v>
      </c>
      <c r="AF38" s="201">
        <f>SUMIF(B_SZV_1A!$F:$F,$C38,B_SZV_1A!AK:AK)</f>
        <v>0</v>
      </c>
      <c r="AG38" s="201">
        <f>SUMIF(B_SZV_1A!$F:$F,$C38,B_SZV_1A!AL:AL)</f>
        <v>0</v>
      </c>
      <c r="AH38" s="201">
        <f>SUMIF(B_SZV_1A!$F:$F,$C38,B_SZV_1A!AM:AM)</f>
        <v>0</v>
      </c>
      <c r="AI38" s="201">
        <f>SUMIF(B_SZV_1A!$F:$F,$C38,B_SZV_1A!AN:AN)</f>
        <v>0</v>
      </c>
      <c r="AJ38" s="201">
        <f>SUMIF(B_SZV_1A!$F:$F,$C38,B_SZV_1A!AO:AO)</f>
        <v>0</v>
      </c>
      <c r="AK38" s="201">
        <f>SUMIF(B_SZV_1A!$F:$F,$C38,B_SZV_1A!AP:AP)</f>
        <v>0</v>
      </c>
      <c r="AL38" s="37">
        <f t="shared" si="7"/>
        <v>14532</v>
      </c>
      <c r="AM38" s="21"/>
      <c r="AN38" s="21"/>
      <c r="AO38" s="21"/>
      <c r="AP38" s="21"/>
      <c r="AQ38" s="21"/>
      <c r="AR38" s="22" t="str">
        <f>INDEX(B_SZV_1A!$G:$G,MATCH($C38,B_SZV_1A!$F:$F,0))</f>
        <v>S016</v>
      </c>
      <c r="AS38" s="22">
        <f>COUNTIF(B_SZV_1A!$AY$3:$AY$1507,$D38)</f>
        <v>4</v>
      </c>
      <c r="AT38" s="22">
        <f>SUMIF(B_SZV_1A!$AY$3:$AY$1507,$D38,B_SZV_1A!$CF$3:$CF$1507)</f>
        <v>4</v>
      </c>
      <c r="AU38" s="22">
        <f>SUMIF(B_SZV_1A!$AY:$AY,$D38,B_SZV_1A!$CG:$CG)</f>
        <v>1</v>
      </c>
      <c r="AV38" s="22">
        <f>SUMIF(B_SZV_1A!$AY:$AY,$D38,B_SZV_1A!$CG:$CG)</f>
        <v>1</v>
      </c>
    </row>
    <row r="39" spans="1:48" x14ac:dyDescent="0.25">
      <c r="A39" s="42">
        <v>2737</v>
      </c>
      <c r="B39" s="220" t="s">
        <v>347</v>
      </c>
      <c r="C39" s="220" t="s">
        <v>348</v>
      </c>
      <c r="D39" s="220">
        <v>4223</v>
      </c>
      <c r="E39" s="220" t="s">
        <v>349</v>
      </c>
      <c r="F39" s="220" t="s">
        <v>350</v>
      </c>
      <c r="G39" s="36" t="str">
        <f t="shared" si="4"/>
        <v>Kitöltés rendben!</v>
      </c>
      <c r="H39" s="21"/>
      <c r="I39" s="186">
        <f t="shared" si="5"/>
        <v>645000</v>
      </c>
      <c r="J39" s="187">
        <f>SUMIF(B_SZV_1A!$F:$F,$C39,B_SZV_1A!$N:$N)</f>
        <v>0</v>
      </c>
      <c r="K39" s="187">
        <f>SUMIF(B_SZV_1A!$F:$F,$C39,B_SZV_1A!$O:$O)</f>
        <v>645000</v>
      </c>
      <c r="L39" s="187">
        <f>SUMIF(B_SZV_1A!$F:$F,$C39,B_SZV_1A!$P:$P)</f>
        <v>0</v>
      </c>
      <c r="M39" s="21"/>
      <c r="N39" s="187">
        <f>SUMIF(B_SZV_1A!$F:$F,$C39,B_SZV_1A!R:R)</f>
        <v>0</v>
      </c>
      <c r="O39" s="187">
        <f>SUMIF(B_SZV_1A!$F:$F,$C39,B_SZV_1A!S:S)</f>
        <v>0</v>
      </c>
      <c r="P39" s="187">
        <f>SUMIF(B_SZV_1A!$F:$F,$C39,B_SZV_1A!T:T)</f>
        <v>0</v>
      </c>
      <c r="Q39" s="187">
        <f>SUMIF(B_SZV_1A!$F:$F,$C39,B_SZV_1A!U:U)</f>
        <v>0</v>
      </c>
      <c r="R39" s="187">
        <f>SUMIF(B_SZV_1A!$F:$F,$C39,B_SZV_1A!V:V)</f>
        <v>0</v>
      </c>
      <c r="S39" s="187">
        <f>SUMIF(B_SZV_1A!$F:$F,$C39,B_SZV_1A!W:W)</f>
        <v>0</v>
      </c>
      <c r="T39" s="187">
        <f>SUMIF(B_SZV_1A!$F:$F,$C39,B_SZV_1A!X:X)</f>
        <v>0</v>
      </c>
      <c r="U39" s="187">
        <f>SUMIF(B_SZV_1A!$F:$F,$C39,B_SZV_1A!Y:Y)</f>
        <v>0</v>
      </c>
      <c r="V39" s="187">
        <f>SUMIF(B_SZV_1A!$F:$F,$C39,B_SZV_1A!Z:Z)</f>
        <v>0</v>
      </c>
      <c r="W39" s="187">
        <f>SUMIF(B_SZV_1A!$F:$F,$C39,B_SZV_1A!AA:AA)</f>
        <v>0</v>
      </c>
      <c r="X39" s="191">
        <f>SUMIF(B_SZV_1A!$F:$F,$C39,B_SZV_1A!AB:AB)</f>
        <v>0</v>
      </c>
      <c r="Y39" s="37">
        <f t="shared" si="6"/>
        <v>0</v>
      </c>
      <c r="Z39" s="21"/>
      <c r="AA39" s="201">
        <f>SUMIF(B_SZV_1A!$F:$F,$C39,B_SZV_1A!AF:AF)</f>
        <v>130000</v>
      </c>
      <c r="AB39" s="201">
        <f>SUMIF(B_SZV_1A!$F:$F,$C39,B_SZV_1A!AG:AG)</f>
        <v>0</v>
      </c>
      <c r="AC39" s="201">
        <f>SUMIF(B_SZV_1A!$F:$F,$C39,B_SZV_1A!AH:AH)</f>
        <v>0</v>
      </c>
      <c r="AD39" s="201">
        <f>SUMIF(B_SZV_1A!$F:$F,$C39,B_SZV_1A!AI:AI)</f>
        <v>0</v>
      </c>
      <c r="AE39" s="201">
        <f>SUMIF(B_SZV_1A!$F:$F,$C39,B_SZV_1A!AJ:AJ)</f>
        <v>0</v>
      </c>
      <c r="AF39" s="201">
        <f>SUMIF(B_SZV_1A!$F:$F,$C39,B_SZV_1A!AK:AK)</f>
        <v>0</v>
      </c>
      <c r="AG39" s="201">
        <f>SUMIF(B_SZV_1A!$F:$F,$C39,B_SZV_1A!AL:AL)</f>
        <v>0</v>
      </c>
      <c r="AH39" s="201">
        <f>SUMIF(B_SZV_1A!$F:$F,$C39,B_SZV_1A!AM:AM)</f>
        <v>0</v>
      </c>
      <c r="AI39" s="201">
        <f>SUMIF(B_SZV_1A!$F:$F,$C39,B_SZV_1A!AN:AN)</f>
        <v>0</v>
      </c>
      <c r="AJ39" s="201">
        <f>SUMIF(B_SZV_1A!$F:$F,$C39,B_SZV_1A!AO:AO)</f>
        <v>0</v>
      </c>
      <c r="AK39" s="201">
        <f>SUMIF(B_SZV_1A!$F:$F,$C39,B_SZV_1A!AP:AP)</f>
        <v>0</v>
      </c>
      <c r="AL39" s="37">
        <f t="shared" si="7"/>
        <v>130000</v>
      </c>
      <c r="AM39" s="21"/>
      <c r="AN39" s="21"/>
      <c r="AO39" s="21"/>
      <c r="AP39" s="21"/>
      <c r="AQ39" s="21"/>
      <c r="AR39" s="22" t="str">
        <f>INDEX(B_SZV_1A!$G:$G,MATCH($C39,B_SZV_1A!$F:$F,0))</f>
        <v>S028</v>
      </c>
      <c r="AS39" s="22">
        <f>COUNTIF(B_SZV_1A!$AY$3:$AY$1507,$D39)</f>
        <v>5</v>
      </c>
      <c r="AT39" s="22">
        <f>SUMIF(B_SZV_1A!$AY$3:$AY$1507,$D39,B_SZV_1A!$CF$3:$CF$1507)</f>
        <v>5</v>
      </c>
      <c r="AU39" s="22">
        <f>SUMIF(B_SZV_1A!$AY:$AY,$D39,B_SZV_1A!$CG:$CG)</f>
        <v>1</v>
      </c>
      <c r="AV39" s="22">
        <f>SUMIF(B_SZV_1A!$AY:$AY,$D39,B_SZV_1A!$CG:$CG)</f>
        <v>1</v>
      </c>
    </row>
    <row r="40" spans="1:48" x14ac:dyDescent="0.25">
      <c r="A40" s="42">
        <v>2738</v>
      </c>
      <c r="B40" s="220" t="s">
        <v>351</v>
      </c>
      <c r="C40" s="220" t="s">
        <v>352</v>
      </c>
      <c r="D40" s="220">
        <v>4224</v>
      </c>
      <c r="E40" s="220" t="s">
        <v>353</v>
      </c>
      <c r="F40" s="220" t="s">
        <v>354</v>
      </c>
      <c r="G40" s="36" t="str">
        <f t="shared" si="4"/>
        <v>Kitöltés rendben!</v>
      </c>
      <c r="H40" s="21"/>
      <c r="I40" s="186">
        <f t="shared" si="5"/>
        <v>663000</v>
      </c>
      <c r="J40" s="187">
        <f>SUMIF(B_SZV_1A!$F:$F,$C40,B_SZV_1A!$N:$N)</f>
        <v>8000</v>
      </c>
      <c r="K40" s="187">
        <f>SUMIF(B_SZV_1A!$F:$F,$C40,B_SZV_1A!$O:$O)</f>
        <v>655000</v>
      </c>
      <c r="L40" s="187">
        <f>SUMIF(B_SZV_1A!$F:$F,$C40,B_SZV_1A!$P:$P)</f>
        <v>0</v>
      </c>
      <c r="M40" s="21"/>
      <c r="N40" s="187">
        <f>SUMIF(B_SZV_1A!$F:$F,$C40,B_SZV_1A!R:R)</f>
        <v>8000</v>
      </c>
      <c r="O40" s="187">
        <f>SUMIF(B_SZV_1A!$F:$F,$C40,B_SZV_1A!S:S)</f>
        <v>0</v>
      </c>
      <c r="P40" s="187">
        <f>SUMIF(B_SZV_1A!$F:$F,$C40,B_SZV_1A!T:T)</f>
        <v>0</v>
      </c>
      <c r="Q40" s="187">
        <f>SUMIF(B_SZV_1A!$F:$F,$C40,B_SZV_1A!U:U)</f>
        <v>0</v>
      </c>
      <c r="R40" s="187">
        <f>SUMIF(B_SZV_1A!$F:$F,$C40,B_SZV_1A!V:V)</f>
        <v>0</v>
      </c>
      <c r="S40" s="187">
        <f>SUMIF(B_SZV_1A!$F:$F,$C40,B_SZV_1A!W:W)</f>
        <v>0</v>
      </c>
      <c r="T40" s="187">
        <f>SUMIF(B_SZV_1A!$F:$F,$C40,B_SZV_1A!X:X)</f>
        <v>0</v>
      </c>
      <c r="U40" s="187">
        <f>SUMIF(B_SZV_1A!$F:$F,$C40,B_SZV_1A!Y:Y)</f>
        <v>0</v>
      </c>
      <c r="V40" s="187">
        <f>SUMIF(B_SZV_1A!$F:$F,$C40,B_SZV_1A!Z:Z)</f>
        <v>0</v>
      </c>
      <c r="W40" s="187">
        <f>SUMIF(B_SZV_1A!$F:$F,$C40,B_SZV_1A!AA:AA)</f>
        <v>0</v>
      </c>
      <c r="X40" s="191">
        <f>SUMIF(B_SZV_1A!$F:$F,$C40,B_SZV_1A!AB:AB)</f>
        <v>0</v>
      </c>
      <c r="Y40" s="37">
        <f t="shared" si="6"/>
        <v>8000</v>
      </c>
      <c r="Z40" s="21"/>
      <c r="AA40" s="201">
        <f>SUMIF(B_SZV_1A!$F:$F,$C40,B_SZV_1A!AF:AF)</f>
        <v>113410</v>
      </c>
      <c r="AB40" s="201">
        <f>SUMIF(B_SZV_1A!$F:$F,$C40,B_SZV_1A!AG:AG)</f>
        <v>0</v>
      </c>
      <c r="AC40" s="201">
        <f>SUMIF(B_SZV_1A!$F:$F,$C40,B_SZV_1A!AH:AH)</f>
        <v>2408</v>
      </c>
      <c r="AD40" s="201">
        <f>SUMIF(B_SZV_1A!$F:$F,$C40,B_SZV_1A!AI:AI)</f>
        <v>0</v>
      </c>
      <c r="AE40" s="201">
        <f>SUMIF(B_SZV_1A!$F:$F,$C40,B_SZV_1A!AJ:AJ)</f>
        <v>0</v>
      </c>
      <c r="AF40" s="201">
        <f>SUMIF(B_SZV_1A!$F:$F,$C40,B_SZV_1A!AK:AK)</f>
        <v>0</v>
      </c>
      <c r="AG40" s="201">
        <f>SUMIF(B_SZV_1A!$F:$F,$C40,B_SZV_1A!AL:AL)</f>
        <v>0</v>
      </c>
      <c r="AH40" s="201">
        <f>SUMIF(B_SZV_1A!$F:$F,$C40,B_SZV_1A!AM:AM)</f>
        <v>0</v>
      </c>
      <c r="AI40" s="201">
        <f>SUMIF(B_SZV_1A!$F:$F,$C40,B_SZV_1A!AN:AN)</f>
        <v>0</v>
      </c>
      <c r="AJ40" s="201">
        <f>SUMIF(B_SZV_1A!$F:$F,$C40,B_SZV_1A!AO:AO)</f>
        <v>0</v>
      </c>
      <c r="AK40" s="201">
        <f>SUMIF(B_SZV_1A!$F:$F,$C40,B_SZV_1A!AP:AP)</f>
        <v>0</v>
      </c>
      <c r="AL40" s="37">
        <f t="shared" si="7"/>
        <v>115818</v>
      </c>
      <c r="AM40" s="21"/>
      <c r="AN40" s="21"/>
      <c r="AO40" s="21"/>
      <c r="AP40" s="21"/>
      <c r="AQ40" s="21"/>
      <c r="AR40" s="22" t="str">
        <f>INDEX(B_SZV_1A!$G:$G,MATCH($C40,B_SZV_1A!$F:$F,0))</f>
        <v>S038</v>
      </c>
      <c r="AS40" s="22">
        <f>COUNTIF(B_SZV_1A!$AY$3:$AY$1507,$D40)</f>
        <v>7</v>
      </c>
      <c r="AT40" s="22">
        <f>SUMIF(B_SZV_1A!$AY$3:$AY$1507,$D40,B_SZV_1A!$CF$3:$CF$1507)</f>
        <v>7</v>
      </c>
      <c r="AU40" s="22">
        <f>SUMIF(B_SZV_1A!$AY:$AY,$D40,B_SZV_1A!$CG:$CG)</f>
        <v>1</v>
      </c>
      <c r="AV40" s="22">
        <f>SUMIF(B_SZV_1A!$AY:$AY,$D40,B_SZV_1A!$CG:$CG)</f>
        <v>1</v>
      </c>
    </row>
    <row r="41" spans="1:48" x14ac:dyDescent="0.25">
      <c r="A41" s="42">
        <v>2739</v>
      </c>
      <c r="B41" s="220" t="s">
        <v>355</v>
      </c>
      <c r="C41" s="220" t="s">
        <v>356</v>
      </c>
      <c r="D41" s="220">
        <v>4225</v>
      </c>
      <c r="E41" s="220" t="s">
        <v>357</v>
      </c>
      <c r="F41" s="220" t="s">
        <v>358</v>
      </c>
      <c r="G41" s="36" t="str">
        <f t="shared" si="4"/>
        <v>Kitöltés rendben!</v>
      </c>
      <c r="H41" s="21"/>
      <c r="I41" s="186">
        <f t="shared" si="5"/>
        <v>90000</v>
      </c>
      <c r="J41" s="187">
        <f>SUMIF(B_SZV_1A!$F:$F,$C41,B_SZV_1A!$N:$N)</f>
        <v>0</v>
      </c>
      <c r="K41" s="187">
        <f>SUMIF(B_SZV_1A!$F:$F,$C41,B_SZV_1A!$O:$O)</f>
        <v>90000</v>
      </c>
      <c r="L41" s="187">
        <f>SUMIF(B_SZV_1A!$F:$F,$C41,B_SZV_1A!$P:$P)</f>
        <v>0</v>
      </c>
      <c r="M41" s="21"/>
      <c r="N41" s="187">
        <f>SUMIF(B_SZV_1A!$F:$F,$C41,B_SZV_1A!R:R)</f>
        <v>0</v>
      </c>
      <c r="O41" s="187">
        <f>SUMIF(B_SZV_1A!$F:$F,$C41,B_SZV_1A!S:S)</f>
        <v>0</v>
      </c>
      <c r="P41" s="187">
        <f>SUMIF(B_SZV_1A!$F:$F,$C41,B_SZV_1A!T:T)</f>
        <v>0</v>
      </c>
      <c r="Q41" s="187">
        <f>SUMIF(B_SZV_1A!$F:$F,$C41,B_SZV_1A!U:U)</f>
        <v>0</v>
      </c>
      <c r="R41" s="187">
        <f>SUMIF(B_SZV_1A!$F:$F,$C41,B_SZV_1A!V:V)</f>
        <v>0</v>
      </c>
      <c r="S41" s="187">
        <f>SUMIF(B_SZV_1A!$F:$F,$C41,B_SZV_1A!W:W)</f>
        <v>0</v>
      </c>
      <c r="T41" s="187">
        <f>SUMIF(B_SZV_1A!$F:$F,$C41,B_SZV_1A!X:X)</f>
        <v>0</v>
      </c>
      <c r="U41" s="187">
        <f>SUMIF(B_SZV_1A!$F:$F,$C41,B_SZV_1A!Y:Y)</f>
        <v>0</v>
      </c>
      <c r="V41" s="187">
        <f>SUMIF(B_SZV_1A!$F:$F,$C41,B_SZV_1A!Z:Z)</f>
        <v>0</v>
      </c>
      <c r="W41" s="187">
        <f>SUMIF(B_SZV_1A!$F:$F,$C41,B_SZV_1A!AA:AA)</f>
        <v>0</v>
      </c>
      <c r="X41" s="191">
        <f>SUMIF(B_SZV_1A!$F:$F,$C41,B_SZV_1A!AB:AB)</f>
        <v>0</v>
      </c>
      <c r="Y41" s="37">
        <f t="shared" si="6"/>
        <v>0</v>
      </c>
      <c r="Z41" s="21"/>
      <c r="AA41" s="201">
        <f>SUMIF(B_SZV_1A!$F:$F,$C41,B_SZV_1A!AF:AF)</f>
        <v>4000</v>
      </c>
      <c r="AB41" s="201">
        <f>SUMIF(B_SZV_1A!$F:$F,$C41,B_SZV_1A!AG:AG)</f>
        <v>0</v>
      </c>
      <c r="AC41" s="201">
        <f>SUMIF(B_SZV_1A!$F:$F,$C41,B_SZV_1A!AH:AH)</f>
        <v>14</v>
      </c>
      <c r="AD41" s="201">
        <f>SUMIF(B_SZV_1A!$F:$F,$C41,B_SZV_1A!AI:AI)</f>
        <v>0</v>
      </c>
      <c r="AE41" s="201">
        <f>SUMIF(B_SZV_1A!$F:$F,$C41,B_SZV_1A!AJ:AJ)</f>
        <v>0</v>
      </c>
      <c r="AF41" s="201">
        <f>SUMIF(B_SZV_1A!$F:$F,$C41,B_SZV_1A!AK:AK)</f>
        <v>0</v>
      </c>
      <c r="AG41" s="201">
        <f>SUMIF(B_SZV_1A!$F:$F,$C41,B_SZV_1A!AL:AL)</f>
        <v>0</v>
      </c>
      <c r="AH41" s="201">
        <f>SUMIF(B_SZV_1A!$F:$F,$C41,B_SZV_1A!AM:AM)</f>
        <v>0</v>
      </c>
      <c r="AI41" s="201">
        <f>SUMIF(B_SZV_1A!$F:$F,$C41,B_SZV_1A!AN:AN)</f>
        <v>0</v>
      </c>
      <c r="AJ41" s="201">
        <f>SUMIF(B_SZV_1A!$F:$F,$C41,B_SZV_1A!AO:AO)</f>
        <v>0</v>
      </c>
      <c r="AK41" s="201">
        <f>SUMIF(B_SZV_1A!$F:$F,$C41,B_SZV_1A!AP:AP)</f>
        <v>0</v>
      </c>
      <c r="AL41" s="37">
        <f t="shared" si="7"/>
        <v>4014</v>
      </c>
      <c r="AM41" s="21"/>
      <c r="AN41" s="21"/>
      <c r="AO41" s="21"/>
      <c r="AP41" s="21"/>
      <c r="AQ41" s="21"/>
      <c r="AR41" s="22" t="str">
        <f>INDEX(B_SZV_1A!$G:$G,MATCH($C41,B_SZV_1A!$F:$F,0))</f>
        <v>S009</v>
      </c>
      <c r="AS41" s="22">
        <f>COUNTIF(B_SZV_1A!$AY$3:$AY$1507,$D41)</f>
        <v>4</v>
      </c>
      <c r="AT41" s="22">
        <f>SUMIF(B_SZV_1A!$AY$3:$AY$1507,$D41,B_SZV_1A!$CF$3:$CF$1507)</f>
        <v>4</v>
      </c>
      <c r="AU41" s="22">
        <f>SUMIF(B_SZV_1A!$AY:$AY,$D41,B_SZV_1A!$CG:$CG)</f>
        <v>1</v>
      </c>
      <c r="AV41" s="22">
        <f>SUMIF(B_SZV_1A!$AY:$AY,$D41,B_SZV_1A!$CG:$CG)</f>
        <v>1</v>
      </c>
    </row>
    <row r="42" spans="1:48" x14ac:dyDescent="0.25">
      <c r="A42" s="42">
        <v>2740</v>
      </c>
      <c r="B42" s="220" t="s">
        <v>359</v>
      </c>
      <c r="C42" s="220" t="s">
        <v>360</v>
      </c>
      <c r="D42" s="220">
        <v>4226</v>
      </c>
      <c r="E42" s="220" t="s">
        <v>361</v>
      </c>
      <c r="F42" s="220" t="s">
        <v>362</v>
      </c>
      <c r="G42" s="36" t="str">
        <f t="shared" si="4"/>
        <v>Kitöltés rendben!</v>
      </c>
      <c r="H42" s="21"/>
      <c r="I42" s="186">
        <f t="shared" si="5"/>
        <v>50000</v>
      </c>
      <c r="J42" s="187">
        <f>SUMIF(B_SZV_1A!$F:$F,$C42,B_SZV_1A!$N:$N)</f>
        <v>0</v>
      </c>
      <c r="K42" s="187">
        <f>SUMIF(B_SZV_1A!$F:$F,$C42,B_SZV_1A!$O:$O)</f>
        <v>50000</v>
      </c>
      <c r="L42" s="187">
        <f>SUMIF(B_SZV_1A!$F:$F,$C42,B_SZV_1A!$P:$P)</f>
        <v>0</v>
      </c>
      <c r="M42" s="21"/>
      <c r="N42" s="187">
        <f>SUMIF(B_SZV_1A!$F:$F,$C42,B_SZV_1A!R:R)</f>
        <v>0</v>
      </c>
      <c r="O42" s="187">
        <f>SUMIF(B_SZV_1A!$F:$F,$C42,B_SZV_1A!S:S)</f>
        <v>0</v>
      </c>
      <c r="P42" s="187">
        <f>SUMIF(B_SZV_1A!$F:$F,$C42,B_SZV_1A!T:T)</f>
        <v>0</v>
      </c>
      <c r="Q42" s="187">
        <f>SUMIF(B_SZV_1A!$F:$F,$C42,B_SZV_1A!U:U)</f>
        <v>0</v>
      </c>
      <c r="R42" s="187">
        <f>SUMIF(B_SZV_1A!$F:$F,$C42,B_SZV_1A!V:V)</f>
        <v>0</v>
      </c>
      <c r="S42" s="187">
        <f>SUMIF(B_SZV_1A!$F:$F,$C42,B_SZV_1A!W:W)</f>
        <v>0</v>
      </c>
      <c r="T42" s="187">
        <f>SUMIF(B_SZV_1A!$F:$F,$C42,B_SZV_1A!X:X)</f>
        <v>0</v>
      </c>
      <c r="U42" s="187">
        <f>SUMIF(B_SZV_1A!$F:$F,$C42,B_SZV_1A!Y:Y)</f>
        <v>0</v>
      </c>
      <c r="V42" s="187">
        <f>SUMIF(B_SZV_1A!$F:$F,$C42,B_SZV_1A!Z:Z)</f>
        <v>0</v>
      </c>
      <c r="W42" s="187">
        <f>SUMIF(B_SZV_1A!$F:$F,$C42,B_SZV_1A!AA:AA)</f>
        <v>0</v>
      </c>
      <c r="X42" s="191">
        <f>SUMIF(B_SZV_1A!$F:$F,$C42,B_SZV_1A!AB:AB)</f>
        <v>0</v>
      </c>
      <c r="Y42" s="37">
        <f t="shared" si="6"/>
        <v>0</v>
      </c>
      <c r="Z42" s="21"/>
      <c r="AA42" s="201">
        <f>SUMIF(B_SZV_1A!$F:$F,$C42,B_SZV_1A!AF:AF)</f>
        <v>9800</v>
      </c>
      <c r="AB42" s="201">
        <f>SUMIF(B_SZV_1A!$F:$F,$C42,B_SZV_1A!AG:AG)</f>
        <v>0</v>
      </c>
      <c r="AC42" s="201">
        <f>SUMIF(B_SZV_1A!$F:$F,$C42,B_SZV_1A!AH:AH)</f>
        <v>84</v>
      </c>
      <c r="AD42" s="201">
        <f>SUMIF(B_SZV_1A!$F:$F,$C42,B_SZV_1A!AI:AI)</f>
        <v>0</v>
      </c>
      <c r="AE42" s="201">
        <f>SUMIF(B_SZV_1A!$F:$F,$C42,B_SZV_1A!AJ:AJ)</f>
        <v>0</v>
      </c>
      <c r="AF42" s="201">
        <f>SUMIF(B_SZV_1A!$F:$F,$C42,B_SZV_1A!AK:AK)</f>
        <v>0</v>
      </c>
      <c r="AG42" s="201">
        <f>SUMIF(B_SZV_1A!$F:$F,$C42,B_SZV_1A!AL:AL)</f>
        <v>0</v>
      </c>
      <c r="AH42" s="201">
        <f>SUMIF(B_SZV_1A!$F:$F,$C42,B_SZV_1A!AM:AM)</f>
        <v>0</v>
      </c>
      <c r="AI42" s="201">
        <f>SUMIF(B_SZV_1A!$F:$F,$C42,B_SZV_1A!AN:AN)</f>
        <v>0</v>
      </c>
      <c r="AJ42" s="201">
        <f>SUMIF(B_SZV_1A!$F:$F,$C42,B_SZV_1A!AO:AO)</f>
        <v>0</v>
      </c>
      <c r="AK42" s="201">
        <f>SUMIF(B_SZV_1A!$F:$F,$C42,B_SZV_1A!AP:AP)</f>
        <v>0</v>
      </c>
      <c r="AL42" s="37">
        <f t="shared" si="7"/>
        <v>9884</v>
      </c>
      <c r="AM42" s="21"/>
      <c r="AN42" s="21"/>
      <c r="AO42" s="21"/>
      <c r="AP42" s="21"/>
      <c r="AQ42" s="21"/>
      <c r="AR42" s="22" t="str">
        <f>INDEX(B_SZV_1A!$G:$G,MATCH($C42,B_SZV_1A!$F:$F,0))</f>
        <v>S023</v>
      </c>
      <c r="AS42" s="22">
        <f>COUNTIF(B_SZV_1A!$AY$3:$AY$1507,$D42)</f>
        <v>3</v>
      </c>
      <c r="AT42" s="22">
        <f>SUMIF(B_SZV_1A!$AY$3:$AY$1507,$D42,B_SZV_1A!$CF$3:$CF$1507)</f>
        <v>3</v>
      </c>
      <c r="AU42" s="22">
        <f>SUMIF(B_SZV_1A!$AY:$AY,$D42,B_SZV_1A!$CG:$CG)</f>
        <v>1</v>
      </c>
      <c r="AV42" s="22">
        <f>SUMIF(B_SZV_1A!$AY:$AY,$D42,B_SZV_1A!$CG:$CG)</f>
        <v>1</v>
      </c>
    </row>
    <row r="43" spans="1:48" x14ac:dyDescent="0.25">
      <c r="A43" s="42">
        <v>2741</v>
      </c>
      <c r="B43" s="220" t="s">
        <v>363</v>
      </c>
      <c r="C43" s="220" t="s">
        <v>364</v>
      </c>
      <c r="D43" s="220">
        <v>4227</v>
      </c>
      <c r="E43" s="220" t="s">
        <v>365</v>
      </c>
      <c r="F43" s="220" t="s">
        <v>366</v>
      </c>
      <c r="G43" s="36" t="str">
        <f t="shared" si="4"/>
        <v>Kitöltés rendben!</v>
      </c>
      <c r="H43" s="21"/>
      <c r="I43" s="186">
        <f t="shared" si="5"/>
        <v>435000</v>
      </c>
      <c r="J43" s="187">
        <f>SUMIF(B_SZV_1A!$F:$F,$C43,B_SZV_1A!$N:$N)</f>
        <v>0</v>
      </c>
      <c r="K43" s="187">
        <f>SUMIF(B_SZV_1A!$F:$F,$C43,B_SZV_1A!$O:$O)</f>
        <v>435000</v>
      </c>
      <c r="L43" s="187">
        <f>SUMIF(B_SZV_1A!$F:$F,$C43,B_SZV_1A!$P:$P)</f>
        <v>0</v>
      </c>
      <c r="M43" s="21"/>
      <c r="N43" s="187">
        <f>SUMIF(B_SZV_1A!$F:$F,$C43,B_SZV_1A!R:R)</f>
        <v>0</v>
      </c>
      <c r="O43" s="187">
        <f>SUMIF(B_SZV_1A!$F:$F,$C43,B_SZV_1A!S:S)</f>
        <v>0</v>
      </c>
      <c r="P43" s="187">
        <f>SUMIF(B_SZV_1A!$F:$F,$C43,B_SZV_1A!T:T)</f>
        <v>0</v>
      </c>
      <c r="Q43" s="187">
        <f>SUMIF(B_SZV_1A!$F:$F,$C43,B_SZV_1A!U:U)</f>
        <v>0</v>
      </c>
      <c r="R43" s="187">
        <f>SUMIF(B_SZV_1A!$F:$F,$C43,B_SZV_1A!V:V)</f>
        <v>0</v>
      </c>
      <c r="S43" s="187">
        <f>SUMIF(B_SZV_1A!$F:$F,$C43,B_SZV_1A!W:W)</f>
        <v>0</v>
      </c>
      <c r="T43" s="187">
        <f>SUMIF(B_SZV_1A!$F:$F,$C43,B_SZV_1A!X:X)</f>
        <v>0</v>
      </c>
      <c r="U43" s="187">
        <f>SUMIF(B_SZV_1A!$F:$F,$C43,B_SZV_1A!Y:Y)</f>
        <v>0</v>
      </c>
      <c r="V43" s="187">
        <f>SUMIF(B_SZV_1A!$F:$F,$C43,B_SZV_1A!Z:Z)</f>
        <v>0</v>
      </c>
      <c r="W43" s="187">
        <f>SUMIF(B_SZV_1A!$F:$F,$C43,B_SZV_1A!AA:AA)</f>
        <v>0</v>
      </c>
      <c r="X43" s="191">
        <f>SUMIF(B_SZV_1A!$F:$F,$C43,B_SZV_1A!AB:AB)</f>
        <v>0</v>
      </c>
      <c r="Y43" s="37">
        <f t="shared" si="6"/>
        <v>0</v>
      </c>
      <c r="Z43" s="21"/>
      <c r="AA43" s="201">
        <f>SUMIF(B_SZV_1A!$F:$F,$C43,B_SZV_1A!AF:AF)</f>
        <v>11400</v>
      </c>
      <c r="AB43" s="201">
        <f>SUMIF(B_SZV_1A!$F:$F,$C43,B_SZV_1A!AG:AG)</f>
        <v>0</v>
      </c>
      <c r="AC43" s="201">
        <f>SUMIF(B_SZV_1A!$F:$F,$C43,B_SZV_1A!AH:AH)</f>
        <v>2982</v>
      </c>
      <c r="AD43" s="201">
        <f>SUMIF(B_SZV_1A!$F:$F,$C43,B_SZV_1A!AI:AI)</f>
        <v>0</v>
      </c>
      <c r="AE43" s="201">
        <f>SUMIF(B_SZV_1A!$F:$F,$C43,B_SZV_1A!AJ:AJ)</f>
        <v>0</v>
      </c>
      <c r="AF43" s="201">
        <f>SUMIF(B_SZV_1A!$F:$F,$C43,B_SZV_1A!AK:AK)</f>
        <v>0</v>
      </c>
      <c r="AG43" s="201">
        <f>SUMIF(B_SZV_1A!$F:$F,$C43,B_SZV_1A!AL:AL)</f>
        <v>0</v>
      </c>
      <c r="AH43" s="201">
        <f>SUMIF(B_SZV_1A!$F:$F,$C43,B_SZV_1A!AM:AM)</f>
        <v>0</v>
      </c>
      <c r="AI43" s="201">
        <f>SUMIF(B_SZV_1A!$F:$F,$C43,B_SZV_1A!AN:AN)</f>
        <v>0</v>
      </c>
      <c r="AJ43" s="201">
        <f>SUMIF(B_SZV_1A!$F:$F,$C43,B_SZV_1A!AO:AO)</f>
        <v>0</v>
      </c>
      <c r="AK43" s="201">
        <f>SUMIF(B_SZV_1A!$F:$F,$C43,B_SZV_1A!AP:AP)</f>
        <v>0</v>
      </c>
      <c r="AL43" s="37">
        <f t="shared" si="7"/>
        <v>14382</v>
      </c>
      <c r="AM43" s="21"/>
      <c r="AN43" s="21"/>
      <c r="AO43" s="21"/>
      <c r="AP43" s="21"/>
      <c r="AQ43" s="21"/>
      <c r="AR43" s="22" t="str">
        <f>INDEX(B_SZV_1A!$G:$G,MATCH($C43,B_SZV_1A!$F:$F,0))</f>
        <v>S003</v>
      </c>
      <c r="AS43" s="22">
        <f>COUNTIF(B_SZV_1A!$AY$3:$AY$1507,$D43)</f>
        <v>5</v>
      </c>
      <c r="AT43" s="22">
        <f>SUMIF(B_SZV_1A!$AY$3:$AY$1507,$D43,B_SZV_1A!$CF$3:$CF$1507)</f>
        <v>5</v>
      </c>
      <c r="AU43" s="22">
        <f>SUMIF(B_SZV_1A!$AY:$AY,$D43,B_SZV_1A!$CG:$CG)</f>
        <v>1</v>
      </c>
      <c r="AV43" s="22">
        <f>SUMIF(B_SZV_1A!$AY:$AY,$D43,B_SZV_1A!$CG:$CG)</f>
        <v>1</v>
      </c>
    </row>
    <row r="44" spans="1:48" x14ac:dyDescent="0.25">
      <c r="A44" s="42">
        <v>2742</v>
      </c>
      <c r="B44" s="220" t="s">
        <v>367</v>
      </c>
      <c r="C44" s="220" t="s">
        <v>368</v>
      </c>
      <c r="D44" s="220">
        <v>4228</v>
      </c>
      <c r="E44" s="220" t="s">
        <v>369</v>
      </c>
      <c r="F44" s="220" t="s">
        <v>370</v>
      </c>
      <c r="G44" s="36" t="str">
        <f t="shared" si="4"/>
        <v>Kitöltés rendben!</v>
      </c>
      <c r="H44" s="21"/>
      <c r="I44" s="186">
        <f t="shared" si="5"/>
        <v>1685000</v>
      </c>
      <c r="J44" s="187">
        <f>SUMIF(B_SZV_1A!$F:$F,$C44,B_SZV_1A!$N:$N)</f>
        <v>0</v>
      </c>
      <c r="K44" s="187">
        <f>SUMIF(B_SZV_1A!$F:$F,$C44,B_SZV_1A!$O:$O)</f>
        <v>1685000</v>
      </c>
      <c r="L44" s="187">
        <f>SUMIF(B_SZV_1A!$F:$F,$C44,B_SZV_1A!$P:$P)</f>
        <v>0</v>
      </c>
      <c r="M44" s="21"/>
      <c r="N44" s="187">
        <f>SUMIF(B_SZV_1A!$F:$F,$C44,B_SZV_1A!R:R)</f>
        <v>0</v>
      </c>
      <c r="O44" s="187">
        <f>SUMIF(B_SZV_1A!$F:$F,$C44,B_SZV_1A!S:S)</f>
        <v>0</v>
      </c>
      <c r="P44" s="187">
        <f>SUMIF(B_SZV_1A!$F:$F,$C44,B_SZV_1A!T:T)</f>
        <v>0</v>
      </c>
      <c r="Q44" s="187">
        <f>SUMIF(B_SZV_1A!$F:$F,$C44,B_SZV_1A!U:U)</f>
        <v>0</v>
      </c>
      <c r="R44" s="187">
        <f>SUMIF(B_SZV_1A!$F:$F,$C44,B_SZV_1A!V:V)</f>
        <v>0</v>
      </c>
      <c r="S44" s="187">
        <f>SUMIF(B_SZV_1A!$F:$F,$C44,B_SZV_1A!W:W)</f>
        <v>0</v>
      </c>
      <c r="T44" s="187">
        <f>SUMIF(B_SZV_1A!$F:$F,$C44,B_SZV_1A!X:X)</f>
        <v>0</v>
      </c>
      <c r="U44" s="187">
        <f>SUMIF(B_SZV_1A!$F:$F,$C44,B_SZV_1A!Y:Y)</f>
        <v>0</v>
      </c>
      <c r="V44" s="187">
        <f>SUMIF(B_SZV_1A!$F:$F,$C44,B_SZV_1A!Z:Z)</f>
        <v>0</v>
      </c>
      <c r="W44" s="187">
        <f>SUMIF(B_SZV_1A!$F:$F,$C44,B_SZV_1A!AA:AA)</f>
        <v>0</v>
      </c>
      <c r="X44" s="191">
        <f>SUMIF(B_SZV_1A!$F:$F,$C44,B_SZV_1A!AB:AB)</f>
        <v>0</v>
      </c>
      <c r="Y44" s="37">
        <f t="shared" si="6"/>
        <v>0</v>
      </c>
      <c r="Z44" s="21"/>
      <c r="AA44" s="201">
        <f>SUMIF(B_SZV_1A!$F:$F,$C44,B_SZV_1A!AF:AF)</f>
        <v>5070</v>
      </c>
      <c r="AB44" s="201">
        <f>SUMIF(B_SZV_1A!$F:$F,$C44,B_SZV_1A!AG:AG)</f>
        <v>0</v>
      </c>
      <c r="AC44" s="201">
        <f>SUMIF(B_SZV_1A!$F:$F,$C44,B_SZV_1A!AH:AH)</f>
        <v>0</v>
      </c>
      <c r="AD44" s="201">
        <f>SUMIF(B_SZV_1A!$F:$F,$C44,B_SZV_1A!AI:AI)</f>
        <v>0</v>
      </c>
      <c r="AE44" s="201">
        <f>SUMIF(B_SZV_1A!$F:$F,$C44,B_SZV_1A!AJ:AJ)</f>
        <v>0</v>
      </c>
      <c r="AF44" s="201">
        <f>SUMIF(B_SZV_1A!$F:$F,$C44,B_SZV_1A!AK:AK)</f>
        <v>0</v>
      </c>
      <c r="AG44" s="201">
        <f>SUMIF(B_SZV_1A!$F:$F,$C44,B_SZV_1A!AL:AL)</f>
        <v>0</v>
      </c>
      <c r="AH44" s="201">
        <f>SUMIF(B_SZV_1A!$F:$F,$C44,B_SZV_1A!AM:AM)</f>
        <v>0</v>
      </c>
      <c r="AI44" s="201">
        <f>SUMIF(B_SZV_1A!$F:$F,$C44,B_SZV_1A!AN:AN)</f>
        <v>0</v>
      </c>
      <c r="AJ44" s="201">
        <f>SUMIF(B_SZV_1A!$F:$F,$C44,B_SZV_1A!AO:AO)</f>
        <v>0</v>
      </c>
      <c r="AK44" s="201">
        <f>SUMIF(B_SZV_1A!$F:$F,$C44,B_SZV_1A!AP:AP)</f>
        <v>0</v>
      </c>
      <c r="AL44" s="37">
        <f t="shared" si="7"/>
        <v>5070</v>
      </c>
      <c r="AM44" s="21"/>
      <c r="AN44" s="21"/>
      <c r="AO44" s="21"/>
      <c r="AP44" s="21"/>
      <c r="AQ44" s="21"/>
      <c r="AR44" s="22" t="str">
        <f>INDEX(B_SZV_1A!$G:$G,MATCH($C44,B_SZV_1A!$F:$F,0))</f>
        <v>S020</v>
      </c>
      <c r="AS44" s="22">
        <f>COUNTIF(B_SZV_1A!$AY$3:$AY$1507,$D44)</f>
        <v>5</v>
      </c>
      <c r="AT44" s="22">
        <f>SUMIF(B_SZV_1A!$AY$3:$AY$1507,$D44,B_SZV_1A!$CF$3:$CF$1507)</f>
        <v>5</v>
      </c>
      <c r="AU44" s="22">
        <f>SUMIF(B_SZV_1A!$AY:$AY,$D44,B_SZV_1A!$CG:$CG)</f>
        <v>1</v>
      </c>
      <c r="AV44" s="22">
        <f>SUMIF(B_SZV_1A!$AY:$AY,$D44,B_SZV_1A!$CG:$CG)</f>
        <v>1</v>
      </c>
    </row>
    <row r="45" spans="1:48" x14ac:dyDescent="0.25">
      <c r="A45" s="42">
        <v>2743</v>
      </c>
      <c r="B45" s="220" t="s">
        <v>371</v>
      </c>
      <c r="C45" s="220" t="s">
        <v>372</v>
      </c>
      <c r="D45" s="220">
        <v>4230</v>
      </c>
      <c r="E45" s="220" t="s">
        <v>373</v>
      </c>
      <c r="F45" s="220" t="s">
        <v>374</v>
      </c>
      <c r="G45" s="36" t="str">
        <f t="shared" si="4"/>
        <v>Kitöltés rendben!</v>
      </c>
      <c r="H45" s="21"/>
      <c r="I45" s="186">
        <f t="shared" si="5"/>
        <v>156000</v>
      </c>
      <c r="J45" s="187">
        <f>SUMIF(B_SZV_1A!$F:$F,$C45,B_SZV_1A!$N:$N)</f>
        <v>0</v>
      </c>
      <c r="K45" s="187">
        <f>SUMIF(B_SZV_1A!$F:$F,$C45,B_SZV_1A!$O:$O)</f>
        <v>156000</v>
      </c>
      <c r="L45" s="187">
        <f>SUMIF(B_SZV_1A!$F:$F,$C45,B_SZV_1A!$P:$P)</f>
        <v>0</v>
      </c>
      <c r="M45" s="21"/>
      <c r="N45" s="187">
        <f>SUMIF(B_SZV_1A!$F:$F,$C45,B_SZV_1A!R:R)</f>
        <v>0</v>
      </c>
      <c r="O45" s="187">
        <f>SUMIF(B_SZV_1A!$F:$F,$C45,B_SZV_1A!S:S)</f>
        <v>0</v>
      </c>
      <c r="P45" s="187">
        <f>SUMIF(B_SZV_1A!$F:$F,$C45,B_SZV_1A!T:T)</f>
        <v>0</v>
      </c>
      <c r="Q45" s="187">
        <f>SUMIF(B_SZV_1A!$F:$F,$C45,B_SZV_1A!U:U)</f>
        <v>0</v>
      </c>
      <c r="R45" s="187">
        <f>SUMIF(B_SZV_1A!$F:$F,$C45,B_SZV_1A!V:V)</f>
        <v>0</v>
      </c>
      <c r="S45" s="187">
        <f>SUMIF(B_SZV_1A!$F:$F,$C45,B_SZV_1A!W:W)</f>
        <v>0</v>
      </c>
      <c r="T45" s="187">
        <f>SUMIF(B_SZV_1A!$F:$F,$C45,B_SZV_1A!X:X)</f>
        <v>0</v>
      </c>
      <c r="U45" s="187">
        <f>SUMIF(B_SZV_1A!$F:$F,$C45,B_SZV_1A!Y:Y)</f>
        <v>0</v>
      </c>
      <c r="V45" s="187">
        <f>SUMIF(B_SZV_1A!$F:$F,$C45,B_SZV_1A!Z:Z)</f>
        <v>0</v>
      </c>
      <c r="W45" s="187">
        <f>SUMIF(B_SZV_1A!$F:$F,$C45,B_SZV_1A!AA:AA)</f>
        <v>0</v>
      </c>
      <c r="X45" s="191">
        <f>SUMIF(B_SZV_1A!$F:$F,$C45,B_SZV_1A!AB:AB)</f>
        <v>0</v>
      </c>
      <c r="Y45" s="37">
        <f t="shared" si="6"/>
        <v>0</v>
      </c>
      <c r="Z45" s="21"/>
      <c r="AA45" s="201">
        <f>SUMIF(B_SZV_1A!$F:$F,$C45,B_SZV_1A!AF:AF)</f>
        <v>0</v>
      </c>
      <c r="AB45" s="201">
        <f>SUMIF(B_SZV_1A!$F:$F,$C45,B_SZV_1A!AG:AG)</f>
        <v>0</v>
      </c>
      <c r="AC45" s="201">
        <f>SUMIF(B_SZV_1A!$F:$F,$C45,B_SZV_1A!AH:AH)</f>
        <v>0</v>
      </c>
      <c r="AD45" s="201">
        <f>SUMIF(B_SZV_1A!$F:$F,$C45,B_SZV_1A!AI:AI)</f>
        <v>0</v>
      </c>
      <c r="AE45" s="201">
        <f>SUMIF(B_SZV_1A!$F:$F,$C45,B_SZV_1A!AJ:AJ)</f>
        <v>0</v>
      </c>
      <c r="AF45" s="201">
        <f>SUMIF(B_SZV_1A!$F:$F,$C45,B_SZV_1A!AK:AK)</f>
        <v>0</v>
      </c>
      <c r="AG45" s="201">
        <f>SUMIF(B_SZV_1A!$F:$F,$C45,B_SZV_1A!AL:AL)</f>
        <v>0</v>
      </c>
      <c r="AH45" s="201">
        <f>SUMIF(B_SZV_1A!$F:$F,$C45,B_SZV_1A!AM:AM)</f>
        <v>0</v>
      </c>
      <c r="AI45" s="201">
        <f>SUMIF(B_SZV_1A!$F:$F,$C45,B_SZV_1A!AN:AN)</f>
        <v>0</v>
      </c>
      <c r="AJ45" s="201">
        <f>SUMIF(B_SZV_1A!$F:$F,$C45,B_SZV_1A!AO:AO)</f>
        <v>0</v>
      </c>
      <c r="AK45" s="201">
        <f>SUMIF(B_SZV_1A!$F:$F,$C45,B_SZV_1A!AP:AP)</f>
        <v>0</v>
      </c>
      <c r="AL45" s="37">
        <f t="shared" si="7"/>
        <v>0</v>
      </c>
      <c r="AM45" s="21"/>
      <c r="AN45" s="21"/>
      <c r="AO45" s="21"/>
      <c r="AP45" s="21"/>
      <c r="AQ45" s="21"/>
      <c r="AR45" s="22" t="str">
        <f>INDEX(B_SZV_1A!$G:$G,MATCH($C45,B_SZV_1A!$F:$F,0))</f>
        <v>S052 / Hegyfalu szennyvízelvezető és tisztító rendszer/</v>
      </c>
      <c r="AS45" s="22">
        <f>COUNTIF(B_SZV_1A!$AY$3:$AY$1507,$D45)</f>
        <v>5</v>
      </c>
      <c r="AT45" s="22">
        <f>SUMIF(B_SZV_1A!$AY$3:$AY$1507,$D45,B_SZV_1A!$CF$3:$CF$1507)</f>
        <v>5</v>
      </c>
      <c r="AU45" s="22">
        <f>SUMIF(B_SZV_1A!$AY:$AY,$D45,B_SZV_1A!$CG:$CG)</f>
        <v>1</v>
      </c>
      <c r="AV45" s="22">
        <f>SUMIF(B_SZV_1A!$AY:$AY,$D45,B_SZV_1A!$CG:$CG)</f>
        <v>1</v>
      </c>
    </row>
    <row r="46" spans="1:48" x14ac:dyDescent="0.25">
      <c r="A46" s="42">
        <v>2744</v>
      </c>
      <c r="B46" s="220" t="s">
        <v>375</v>
      </c>
      <c r="C46" s="220" t="s">
        <v>376</v>
      </c>
      <c r="D46" s="220">
        <v>4231</v>
      </c>
      <c r="E46" s="220" t="s">
        <v>377</v>
      </c>
      <c r="F46" s="220" t="s">
        <v>378</v>
      </c>
      <c r="G46" s="36" t="str">
        <f t="shared" si="4"/>
        <v>Kitöltés rendben!</v>
      </c>
      <c r="H46" s="21"/>
      <c r="I46" s="186">
        <f t="shared" si="5"/>
        <v>120000</v>
      </c>
      <c r="J46" s="187">
        <f>SUMIF(B_SZV_1A!$F:$F,$C46,B_SZV_1A!$N:$N)</f>
        <v>0</v>
      </c>
      <c r="K46" s="187">
        <f>SUMIF(B_SZV_1A!$F:$F,$C46,B_SZV_1A!$O:$O)</f>
        <v>120000</v>
      </c>
      <c r="L46" s="187">
        <f>SUMIF(B_SZV_1A!$F:$F,$C46,B_SZV_1A!$P:$P)</f>
        <v>0</v>
      </c>
      <c r="M46" s="21"/>
      <c r="N46" s="187">
        <f>SUMIF(B_SZV_1A!$F:$F,$C46,B_SZV_1A!R:R)</f>
        <v>0</v>
      </c>
      <c r="O46" s="187">
        <f>SUMIF(B_SZV_1A!$F:$F,$C46,B_SZV_1A!S:S)</f>
        <v>0</v>
      </c>
      <c r="P46" s="187">
        <f>SUMIF(B_SZV_1A!$F:$F,$C46,B_SZV_1A!T:T)</f>
        <v>0</v>
      </c>
      <c r="Q46" s="187">
        <f>SUMIF(B_SZV_1A!$F:$F,$C46,B_SZV_1A!U:U)</f>
        <v>0</v>
      </c>
      <c r="R46" s="187">
        <f>SUMIF(B_SZV_1A!$F:$F,$C46,B_SZV_1A!V:V)</f>
        <v>0</v>
      </c>
      <c r="S46" s="187">
        <f>SUMIF(B_SZV_1A!$F:$F,$C46,B_SZV_1A!W:W)</f>
        <v>0</v>
      </c>
      <c r="T46" s="187">
        <f>SUMIF(B_SZV_1A!$F:$F,$C46,B_SZV_1A!X:X)</f>
        <v>0</v>
      </c>
      <c r="U46" s="187">
        <f>SUMIF(B_SZV_1A!$F:$F,$C46,B_SZV_1A!Y:Y)</f>
        <v>0</v>
      </c>
      <c r="V46" s="187">
        <f>SUMIF(B_SZV_1A!$F:$F,$C46,B_SZV_1A!Z:Z)</f>
        <v>0</v>
      </c>
      <c r="W46" s="187">
        <f>SUMIF(B_SZV_1A!$F:$F,$C46,B_SZV_1A!AA:AA)</f>
        <v>0</v>
      </c>
      <c r="X46" s="191">
        <f>SUMIF(B_SZV_1A!$F:$F,$C46,B_SZV_1A!AB:AB)</f>
        <v>0</v>
      </c>
      <c r="Y46" s="37">
        <f t="shared" si="6"/>
        <v>0</v>
      </c>
      <c r="Z46" s="21"/>
      <c r="AA46" s="201">
        <f>SUMIF(B_SZV_1A!$F:$F,$C46,B_SZV_1A!AF:AF)</f>
        <v>9380</v>
      </c>
      <c r="AB46" s="201">
        <f>SUMIF(B_SZV_1A!$F:$F,$C46,B_SZV_1A!AG:AG)</f>
        <v>0</v>
      </c>
      <c r="AC46" s="201">
        <f>SUMIF(B_SZV_1A!$F:$F,$C46,B_SZV_1A!AH:AH)</f>
        <v>1680</v>
      </c>
      <c r="AD46" s="201">
        <f>SUMIF(B_SZV_1A!$F:$F,$C46,B_SZV_1A!AI:AI)</f>
        <v>0</v>
      </c>
      <c r="AE46" s="201">
        <f>SUMIF(B_SZV_1A!$F:$F,$C46,B_SZV_1A!AJ:AJ)</f>
        <v>0</v>
      </c>
      <c r="AF46" s="201">
        <f>SUMIF(B_SZV_1A!$F:$F,$C46,B_SZV_1A!AK:AK)</f>
        <v>0</v>
      </c>
      <c r="AG46" s="201">
        <f>SUMIF(B_SZV_1A!$F:$F,$C46,B_SZV_1A!AL:AL)</f>
        <v>0</v>
      </c>
      <c r="AH46" s="201">
        <f>SUMIF(B_SZV_1A!$F:$F,$C46,B_SZV_1A!AM:AM)</f>
        <v>0</v>
      </c>
      <c r="AI46" s="201">
        <f>SUMIF(B_SZV_1A!$F:$F,$C46,B_SZV_1A!AN:AN)</f>
        <v>0</v>
      </c>
      <c r="AJ46" s="201">
        <f>SUMIF(B_SZV_1A!$F:$F,$C46,B_SZV_1A!AO:AO)</f>
        <v>0</v>
      </c>
      <c r="AK46" s="201">
        <f>SUMIF(B_SZV_1A!$F:$F,$C46,B_SZV_1A!AP:AP)</f>
        <v>0</v>
      </c>
      <c r="AL46" s="37">
        <f t="shared" si="7"/>
        <v>11060</v>
      </c>
      <c r="AM46" s="21"/>
      <c r="AN46" s="21"/>
      <c r="AO46" s="21"/>
      <c r="AP46" s="21"/>
      <c r="AQ46" s="21"/>
      <c r="AR46" s="22" t="str">
        <f>INDEX(B_SZV_1A!$G:$G,MATCH($C46,B_SZV_1A!$F:$F,0))</f>
        <v>S007</v>
      </c>
      <c r="AS46" s="22">
        <f>COUNTIF(B_SZV_1A!$AY$3:$AY$1507,$D46)</f>
        <v>4</v>
      </c>
      <c r="AT46" s="22">
        <f>SUMIF(B_SZV_1A!$AY$3:$AY$1507,$D46,B_SZV_1A!$CF$3:$CF$1507)</f>
        <v>4</v>
      </c>
      <c r="AU46" s="22">
        <f>SUMIF(B_SZV_1A!$AY:$AY,$D46,B_SZV_1A!$CG:$CG)</f>
        <v>1</v>
      </c>
      <c r="AV46" s="22">
        <f>SUMIF(B_SZV_1A!$AY:$AY,$D46,B_SZV_1A!$CG:$CG)</f>
        <v>1</v>
      </c>
    </row>
    <row r="47" spans="1:48" x14ac:dyDescent="0.25">
      <c r="A47" s="42">
        <v>2745</v>
      </c>
      <c r="B47" s="220" t="s">
        <v>379</v>
      </c>
      <c r="C47" s="220" t="s">
        <v>380</v>
      </c>
      <c r="D47" s="220">
        <v>4267</v>
      </c>
      <c r="E47" s="220" t="s">
        <v>381</v>
      </c>
      <c r="F47" s="220" t="s">
        <v>382</v>
      </c>
      <c r="G47" s="36" t="str">
        <f t="shared" si="4"/>
        <v>Kitöltés rendben!</v>
      </c>
      <c r="H47" s="21"/>
      <c r="I47" s="186">
        <f t="shared" si="5"/>
        <v>50000</v>
      </c>
      <c r="J47" s="187">
        <f>SUMIF(B_SZV_1A!$F:$F,$C47,B_SZV_1A!$N:$N)</f>
        <v>0</v>
      </c>
      <c r="K47" s="187">
        <f>SUMIF(B_SZV_1A!$F:$F,$C47,B_SZV_1A!$O:$O)</f>
        <v>50000</v>
      </c>
      <c r="L47" s="187">
        <f>SUMIF(B_SZV_1A!$F:$F,$C47,B_SZV_1A!$P:$P)</f>
        <v>0</v>
      </c>
      <c r="M47" s="21"/>
      <c r="N47" s="187">
        <f>SUMIF(B_SZV_1A!$F:$F,$C47,B_SZV_1A!R:R)</f>
        <v>0</v>
      </c>
      <c r="O47" s="187">
        <f>SUMIF(B_SZV_1A!$F:$F,$C47,B_SZV_1A!S:S)</f>
        <v>0</v>
      </c>
      <c r="P47" s="187">
        <f>SUMIF(B_SZV_1A!$F:$F,$C47,B_SZV_1A!T:T)</f>
        <v>0</v>
      </c>
      <c r="Q47" s="187">
        <f>SUMIF(B_SZV_1A!$F:$F,$C47,B_SZV_1A!U:U)</f>
        <v>0</v>
      </c>
      <c r="R47" s="187">
        <f>SUMIF(B_SZV_1A!$F:$F,$C47,B_SZV_1A!V:V)</f>
        <v>0</v>
      </c>
      <c r="S47" s="187">
        <f>SUMIF(B_SZV_1A!$F:$F,$C47,B_SZV_1A!W:W)</f>
        <v>0</v>
      </c>
      <c r="T47" s="187">
        <f>SUMIF(B_SZV_1A!$F:$F,$C47,B_SZV_1A!X:X)</f>
        <v>0</v>
      </c>
      <c r="U47" s="187">
        <f>SUMIF(B_SZV_1A!$F:$F,$C47,B_SZV_1A!Y:Y)</f>
        <v>0</v>
      </c>
      <c r="V47" s="187">
        <f>SUMIF(B_SZV_1A!$F:$F,$C47,B_SZV_1A!Z:Z)</f>
        <v>0</v>
      </c>
      <c r="W47" s="187">
        <f>SUMIF(B_SZV_1A!$F:$F,$C47,B_SZV_1A!AA:AA)</f>
        <v>0</v>
      </c>
      <c r="X47" s="191">
        <f>SUMIF(B_SZV_1A!$F:$F,$C47,B_SZV_1A!AB:AB)</f>
        <v>0</v>
      </c>
      <c r="Y47" s="37">
        <f t="shared" si="6"/>
        <v>0</v>
      </c>
      <c r="Z47" s="21"/>
      <c r="AA47" s="201">
        <f>SUMIF(B_SZV_1A!$F:$F,$C47,B_SZV_1A!AF:AF)</f>
        <v>0</v>
      </c>
      <c r="AB47" s="201">
        <f>SUMIF(B_SZV_1A!$F:$F,$C47,B_SZV_1A!AG:AG)</f>
        <v>0</v>
      </c>
      <c r="AC47" s="201">
        <f>SUMIF(B_SZV_1A!$F:$F,$C47,B_SZV_1A!AH:AH)</f>
        <v>0</v>
      </c>
      <c r="AD47" s="201">
        <f>SUMIF(B_SZV_1A!$F:$F,$C47,B_SZV_1A!AI:AI)</f>
        <v>0</v>
      </c>
      <c r="AE47" s="201">
        <f>SUMIF(B_SZV_1A!$F:$F,$C47,B_SZV_1A!AJ:AJ)</f>
        <v>0</v>
      </c>
      <c r="AF47" s="201">
        <f>SUMIF(B_SZV_1A!$F:$F,$C47,B_SZV_1A!AK:AK)</f>
        <v>0</v>
      </c>
      <c r="AG47" s="201">
        <f>SUMIF(B_SZV_1A!$F:$F,$C47,B_SZV_1A!AL:AL)</f>
        <v>0</v>
      </c>
      <c r="AH47" s="201">
        <f>SUMIF(B_SZV_1A!$F:$F,$C47,B_SZV_1A!AM:AM)</f>
        <v>0</v>
      </c>
      <c r="AI47" s="201">
        <f>SUMIF(B_SZV_1A!$F:$F,$C47,B_SZV_1A!AN:AN)</f>
        <v>0</v>
      </c>
      <c r="AJ47" s="201">
        <f>SUMIF(B_SZV_1A!$F:$F,$C47,B_SZV_1A!AO:AO)</f>
        <v>0</v>
      </c>
      <c r="AK47" s="201">
        <f>SUMIF(B_SZV_1A!$F:$F,$C47,B_SZV_1A!AP:AP)</f>
        <v>0</v>
      </c>
      <c r="AL47" s="37">
        <f t="shared" si="7"/>
        <v>0</v>
      </c>
      <c r="AM47" s="21"/>
      <c r="AN47" s="21"/>
      <c r="AO47" s="21"/>
      <c r="AP47" s="21"/>
      <c r="AQ47" s="21"/>
      <c r="AR47" s="22" t="str">
        <f>INDEX(B_SZV_1A!$G:$G,MATCH($C47,B_SZV_1A!$F:$F,0))</f>
        <v>S053</v>
      </c>
      <c r="AS47" s="22">
        <f>COUNTIF(B_SZV_1A!$AY$3:$AY$1507,$D47)</f>
        <v>3</v>
      </c>
      <c r="AT47" s="22">
        <f>SUMIF(B_SZV_1A!$AY$3:$AY$1507,$D47,B_SZV_1A!$CF$3:$CF$1507)</f>
        <v>3</v>
      </c>
      <c r="AU47" s="22">
        <f>SUMIF(B_SZV_1A!$AY:$AY,$D47,B_SZV_1A!$CG:$CG)</f>
        <v>1</v>
      </c>
      <c r="AV47" s="22">
        <f>SUMIF(B_SZV_1A!$AY:$AY,$D47,B_SZV_1A!$CG:$CG)</f>
        <v>1</v>
      </c>
    </row>
    <row r="48" spans="1:48" x14ac:dyDescent="0.25">
      <c r="A48" s="42">
        <v>2746</v>
      </c>
      <c r="B48" s="220" t="s">
        <v>383</v>
      </c>
      <c r="C48" s="220" t="s">
        <v>384</v>
      </c>
      <c r="D48" s="220">
        <v>4232</v>
      </c>
      <c r="E48" s="220" t="s">
        <v>385</v>
      </c>
      <c r="F48" s="220" t="s">
        <v>386</v>
      </c>
      <c r="G48" s="36" t="str">
        <f t="shared" si="4"/>
        <v>Kitöltés rendben!</v>
      </c>
      <c r="H48" s="21"/>
      <c r="I48" s="186">
        <f t="shared" si="5"/>
        <v>550000</v>
      </c>
      <c r="J48" s="187">
        <f>SUMIF(B_SZV_1A!$F:$F,$C48,B_SZV_1A!$N:$N)</f>
        <v>0</v>
      </c>
      <c r="K48" s="187">
        <f>SUMIF(B_SZV_1A!$F:$F,$C48,B_SZV_1A!$O:$O)</f>
        <v>550000</v>
      </c>
      <c r="L48" s="187">
        <f>SUMIF(B_SZV_1A!$F:$F,$C48,B_SZV_1A!$P:$P)</f>
        <v>0</v>
      </c>
      <c r="M48" s="21"/>
      <c r="N48" s="187">
        <f>SUMIF(B_SZV_1A!$F:$F,$C48,B_SZV_1A!R:R)</f>
        <v>0</v>
      </c>
      <c r="O48" s="187">
        <f>SUMIF(B_SZV_1A!$F:$F,$C48,B_SZV_1A!S:S)</f>
        <v>0</v>
      </c>
      <c r="P48" s="187">
        <f>SUMIF(B_SZV_1A!$F:$F,$C48,B_SZV_1A!T:T)</f>
        <v>0</v>
      </c>
      <c r="Q48" s="187">
        <f>SUMIF(B_SZV_1A!$F:$F,$C48,B_SZV_1A!U:U)</f>
        <v>0</v>
      </c>
      <c r="R48" s="187">
        <f>SUMIF(B_SZV_1A!$F:$F,$C48,B_SZV_1A!V:V)</f>
        <v>0</v>
      </c>
      <c r="S48" s="187">
        <f>SUMIF(B_SZV_1A!$F:$F,$C48,B_SZV_1A!W:W)</f>
        <v>0</v>
      </c>
      <c r="T48" s="187">
        <f>SUMIF(B_SZV_1A!$F:$F,$C48,B_SZV_1A!X:X)</f>
        <v>0</v>
      </c>
      <c r="U48" s="187">
        <f>SUMIF(B_SZV_1A!$F:$F,$C48,B_SZV_1A!Y:Y)</f>
        <v>0</v>
      </c>
      <c r="V48" s="187">
        <f>SUMIF(B_SZV_1A!$F:$F,$C48,B_SZV_1A!Z:Z)</f>
        <v>0</v>
      </c>
      <c r="W48" s="187">
        <f>SUMIF(B_SZV_1A!$F:$F,$C48,B_SZV_1A!AA:AA)</f>
        <v>0</v>
      </c>
      <c r="X48" s="191">
        <f>SUMIF(B_SZV_1A!$F:$F,$C48,B_SZV_1A!AB:AB)</f>
        <v>0</v>
      </c>
      <c r="Y48" s="37">
        <f t="shared" si="6"/>
        <v>0</v>
      </c>
      <c r="Z48" s="21"/>
      <c r="AA48" s="201">
        <f>SUMIF(B_SZV_1A!$F:$F,$C48,B_SZV_1A!AF:AF)</f>
        <v>119750</v>
      </c>
      <c r="AB48" s="201">
        <f>SUMIF(B_SZV_1A!$F:$F,$C48,B_SZV_1A!AG:AG)</f>
        <v>0</v>
      </c>
      <c r="AC48" s="201">
        <f>SUMIF(B_SZV_1A!$F:$F,$C48,B_SZV_1A!AH:AH)</f>
        <v>0</v>
      </c>
      <c r="AD48" s="201">
        <f>SUMIF(B_SZV_1A!$F:$F,$C48,B_SZV_1A!AI:AI)</f>
        <v>0</v>
      </c>
      <c r="AE48" s="201">
        <f>SUMIF(B_SZV_1A!$F:$F,$C48,B_SZV_1A!AJ:AJ)</f>
        <v>0</v>
      </c>
      <c r="AF48" s="201">
        <f>SUMIF(B_SZV_1A!$F:$F,$C48,B_SZV_1A!AK:AK)</f>
        <v>0</v>
      </c>
      <c r="AG48" s="201">
        <f>SUMIF(B_SZV_1A!$F:$F,$C48,B_SZV_1A!AL:AL)</f>
        <v>0</v>
      </c>
      <c r="AH48" s="201">
        <f>SUMIF(B_SZV_1A!$F:$F,$C48,B_SZV_1A!AM:AM)</f>
        <v>0</v>
      </c>
      <c r="AI48" s="201">
        <f>SUMIF(B_SZV_1A!$F:$F,$C48,B_SZV_1A!AN:AN)</f>
        <v>0</v>
      </c>
      <c r="AJ48" s="201">
        <f>SUMIF(B_SZV_1A!$F:$F,$C48,B_SZV_1A!AO:AO)</f>
        <v>0</v>
      </c>
      <c r="AK48" s="201">
        <f>SUMIF(B_SZV_1A!$F:$F,$C48,B_SZV_1A!AP:AP)</f>
        <v>0</v>
      </c>
      <c r="AL48" s="37">
        <f t="shared" si="7"/>
        <v>119750</v>
      </c>
      <c r="AM48" s="21"/>
      <c r="AN48" s="21"/>
      <c r="AO48" s="21"/>
      <c r="AP48" s="21"/>
      <c r="AQ48" s="21"/>
      <c r="AR48" s="22" t="str">
        <f>INDEX(B_SZV_1A!$G:$G,MATCH($C48,B_SZV_1A!$F:$F,0))</f>
        <v>S040</v>
      </c>
      <c r="AS48" s="22">
        <f>COUNTIF(B_SZV_1A!$AY$3:$AY$1507,$D48)</f>
        <v>4</v>
      </c>
      <c r="AT48" s="22">
        <f>SUMIF(B_SZV_1A!$AY$3:$AY$1507,$D48,B_SZV_1A!$CF$3:$CF$1507)</f>
        <v>4</v>
      </c>
      <c r="AU48" s="22">
        <f>SUMIF(B_SZV_1A!$AY:$AY,$D48,B_SZV_1A!$CG:$CG)</f>
        <v>1</v>
      </c>
      <c r="AV48" s="22">
        <f>SUMIF(B_SZV_1A!$AY:$AY,$D48,B_SZV_1A!$CG:$CG)</f>
        <v>1</v>
      </c>
    </row>
    <row r="49" spans="1:48" x14ac:dyDescent="0.25">
      <c r="A49" s="42">
        <v>2747</v>
      </c>
      <c r="B49" s="220" t="s">
        <v>387</v>
      </c>
      <c r="C49" s="220" t="s">
        <v>388</v>
      </c>
      <c r="D49" s="220">
        <v>4233</v>
      </c>
      <c r="E49" s="220" t="s">
        <v>389</v>
      </c>
      <c r="F49" s="220" t="s">
        <v>390</v>
      </c>
      <c r="G49" s="36" t="str">
        <f t="shared" si="4"/>
        <v>Kitöltés rendben!</v>
      </c>
      <c r="H49" s="21"/>
      <c r="I49" s="186">
        <f t="shared" si="5"/>
        <v>580000</v>
      </c>
      <c r="J49" s="187">
        <f>SUMIF(B_SZV_1A!$F:$F,$C49,B_SZV_1A!$N:$N)</f>
        <v>0</v>
      </c>
      <c r="K49" s="187">
        <f>SUMIF(B_SZV_1A!$F:$F,$C49,B_SZV_1A!$O:$O)</f>
        <v>580000</v>
      </c>
      <c r="L49" s="187">
        <f>SUMIF(B_SZV_1A!$F:$F,$C49,B_SZV_1A!$P:$P)</f>
        <v>0</v>
      </c>
      <c r="M49" s="21"/>
      <c r="N49" s="187">
        <f>SUMIF(B_SZV_1A!$F:$F,$C49,B_SZV_1A!R:R)</f>
        <v>0</v>
      </c>
      <c r="O49" s="187">
        <f>SUMIF(B_SZV_1A!$F:$F,$C49,B_SZV_1A!S:S)</f>
        <v>0</v>
      </c>
      <c r="P49" s="187">
        <f>SUMIF(B_SZV_1A!$F:$F,$C49,B_SZV_1A!T:T)</f>
        <v>0</v>
      </c>
      <c r="Q49" s="187">
        <f>SUMIF(B_SZV_1A!$F:$F,$C49,B_SZV_1A!U:U)</f>
        <v>0</v>
      </c>
      <c r="R49" s="187">
        <f>SUMIF(B_SZV_1A!$F:$F,$C49,B_SZV_1A!V:V)</f>
        <v>0</v>
      </c>
      <c r="S49" s="187">
        <f>SUMIF(B_SZV_1A!$F:$F,$C49,B_SZV_1A!W:W)</f>
        <v>0</v>
      </c>
      <c r="T49" s="187">
        <f>SUMIF(B_SZV_1A!$F:$F,$C49,B_SZV_1A!X:X)</f>
        <v>0</v>
      </c>
      <c r="U49" s="187">
        <f>SUMIF(B_SZV_1A!$F:$F,$C49,B_SZV_1A!Y:Y)</f>
        <v>0</v>
      </c>
      <c r="V49" s="187">
        <f>SUMIF(B_SZV_1A!$F:$F,$C49,B_SZV_1A!Z:Z)</f>
        <v>0</v>
      </c>
      <c r="W49" s="187">
        <f>SUMIF(B_SZV_1A!$F:$F,$C49,B_SZV_1A!AA:AA)</f>
        <v>0</v>
      </c>
      <c r="X49" s="191">
        <f>SUMIF(B_SZV_1A!$F:$F,$C49,B_SZV_1A!AB:AB)</f>
        <v>0</v>
      </c>
      <c r="Y49" s="37">
        <f t="shared" si="6"/>
        <v>0</v>
      </c>
      <c r="Z49" s="21"/>
      <c r="AA49" s="201">
        <f>SUMIF(B_SZV_1A!$F:$F,$C49,B_SZV_1A!AF:AF)</f>
        <v>28000</v>
      </c>
      <c r="AB49" s="201">
        <f>SUMIF(B_SZV_1A!$F:$F,$C49,B_SZV_1A!AG:AG)</f>
        <v>0</v>
      </c>
      <c r="AC49" s="201">
        <f>SUMIF(B_SZV_1A!$F:$F,$C49,B_SZV_1A!AH:AH)</f>
        <v>0</v>
      </c>
      <c r="AD49" s="201">
        <f>SUMIF(B_SZV_1A!$F:$F,$C49,B_SZV_1A!AI:AI)</f>
        <v>0</v>
      </c>
      <c r="AE49" s="201">
        <f>SUMIF(B_SZV_1A!$F:$F,$C49,B_SZV_1A!AJ:AJ)</f>
        <v>0</v>
      </c>
      <c r="AF49" s="201">
        <f>SUMIF(B_SZV_1A!$F:$F,$C49,B_SZV_1A!AK:AK)</f>
        <v>0</v>
      </c>
      <c r="AG49" s="201">
        <f>SUMIF(B_SZV_1A!$F:$F,$C49,B_SZV_1A!AL:AL)</f>
        <v>0</v>
      </c>
      <c r="AH49" s="201">
        <f>SUMIF(B_SZV_1A!$F:$F,$C49,B_SZV_1A!AM:AM)</f>
        <v>0</v>
      </c>
      <c r="AI49" s="201">
        <f>SUMIF(B_SZV_1A!$F:$F,$C49,B_SZV_1A!AN:AN)</f>
        <v>0</v>
      </c>
      <c r="AJ49" s="201">
        <f>SUMIF(B_SZV_1A!$F:$F,$C49,B_SZV_1A!AO:AO)</f>
        <v>0</v>
      </c>
      <c r="AK49" s="201">
        <f>SUMIF(B_SZV_1A!$F:$F,$C49,B_SZV_1A!AP:AP)</f>
        <v>0</v>
      </c>
      <c r="AL49" s="37">
        <f t="shared" si="7"/>
        <v>28000</v>
      </c>
      <c r="AM49" s="21"/>
      <c r="AN49" s="21"/>
      <c r="AO49" s="21"/>
      <c r="AP49" s="21"/>
      <c r="AQ49" s="21"/>
      <c r="AR49" s="22" t="str">
        <f>INDEX(B_SZV_1A!$G:$G,MATCH($C49,B_SZV_1A!$F:$F,0))</f>
        <v>S051</v>
      </c>
      <c r="AS49" s="22">
        <f>COUNTIF(B_SZV_1A!$AY$3:$AY$1507,$D49)</f>
        <v>4</v>
      </c>
      <c r="AT49" s="22">
        <f>SUMIF(B_SZV_1A!$AY$3:$AY$1507,$D49,B_SZV_1A!$CF$3:$CF$1507)</f>
        <v>4</v>
      </c>
      <c r="AU49" s="22">
        <f>SUMIF(B_SZV_1A!$AY:$AY,$D49,B_SZV_1A!$CG:$CG)</f>
        <v>1</v>
      </c>
      <c r="AV49" s="22">
        <f>SUMIF(B_SZV_1A!$AY:$AY,$D49,B_SZV_1A!$CG:$CG)</f>
        <v>1</v>
      </c>
    </row>
    <row r="50" spans="1:48" x14ac:dyDescent="0.25">
      <c r="A50" s="42">
        <v>2748</v>
      </c>
      <c r="B50" s="220" t="s">
        <v>391</v>
      </c>
      <c r="C50" s="220" t="s">
        <v>392</v>
      </c>
      <c r="D50" s="220">
        <v>4229</v>
      </c>
      <c r="E50" s="220" t="s">
        <v>393</v>
      </c>
      <c r="F50" s="220" t="s">
        <v>394</v>
      </c>
      <c r="G50" s="36" t="str">
        <f t="shared" si="4"/>
        <v>Kitöltés rendben!</v>
      </c>
      <c r="H50" s="21"/>
      <c r="I50" s="186">
        <f t="shared" si="5"/>
        <v>979000</v>
      </c>
      <c r="J50" s="187">
        <f>SUMIF(B_SZV_1A!$F:$F,$C50,B_SZV_1A!$N:$N)</f>
        <v>14000</v>
      </c>
      <c r="K50" s="187">
        <f>SUMIF(B_SZV_1A!$F:$F,$C50,B_SZV_1A!$O:$O)</f>
        <v>965000</v>
      </c>
      <c r="L50" s="187">
        <f>SUMIF(B_SZV_1A!$F:$F,$C50,B_SZV_1A!$P:$P)</f>
        <v>0</v>
      </c>
      <c r="M50" s="21"/>
      <c r="N50" s="187">
        <f>SUMIF(B_SZV_1A!$F:$F,$C50,B_SZV_1A!R:R)</f>
        <v>0</v>
      </c>
      <c r="O50" s="187">
        <f>SUMIF(B_SZV_1A!$F:$F,$C50,B_SZV_1A!S:S)</f>
        <v>0</v>
      </c>
      <c r="P50" s="187">
        <f>SUMIF(B_SZV_1A!$F:$F,$C50,B_SZV_1A!T:T)</f>
        <v>0</v>
      </c>
      <c r="Q50" s="187">
        <f>SUMIF(B_SZV_1A!$F:$F,$C50,B_SZV_1A!U:U)</f>
        <v>14000</v>
      </c>
      <c r="R50" s="187">
        <f>SUMIF(B_SZV_1A!$F:$F,$C50,B_SZV_1A!V:V)</f>
        <v>0</v>
      </c>
      <c r="S50" s="187">
        <f>SUMIF(B_SZV_1A!$F:$F,$C50,B_SZV_1A!W:W)</f>
        <v>0</v>
      </c>
      <c r="T50" s="187">
        <f>SUMIF(B_SZV_1A!$F:$F,$C50,B_SZV_1A!X:X)</f>
        <v>0</v>
      </c>
      <c r="U50" s="187">
        <f>SUMIF(B_SZV_1A!$F:$F,$C50,B_SZV_1A!Y:Y)</f>
        <v>0</v>
      </c>
      <c r="V50" s="187">
        <f>SUMIF(B_SZV_1A!$F:$F,$C50,B_SZV_1A!Z:Z)</f>
        <v>0</v>
      </c>
      <c r="W50" s="187">
        <f>SUMIF(B_SZV_1A!$F:$F,$C50,B_SZV_1A!AA:AA)</f>
        <v>0</v>
      </c>
      <c r="X50" s="191">
        <f>SUMIF(B_SZV_1A!$F:$F,$C50,B_SZV_1A!AB:AB)</f>
        <v>0</v>
      </c>
      <c r="Y50" s="37">
        <f t="shared" si="6"/>
        <v>14000</v>
      </c>
      <c r="Z50" s="21"/>
      <c r="AA50" s="201">
        <f>SUMIF(B_SZV_1A!$F:$F,$C50,B_SZV_1A!AF:AF)</f>
        <v>66000</v>
      </c>
      <c r="AB50" s="201">
        <f>SUMIF(B_SZV_1A!$F:$F,$C50,B_SZV_1A!AG:AG)</f>
        <v>0</v>
      </c>
      <c r="AC50" s="201">
        <f>SUMIF(B_SZV_1A!$F:$F,$C50,B_SZV_1A!AH:AH)</f>
        <v>14340</v>
      </c>
      <c r="AD50" s="201">
        <f>SUMIF(B_SZV_1A!$F:$F,$C50,B_SZV_1A!AI:AI)</f>
        <v>0</v>
      </c>
      <c r="AE50" s="201">
        <f>SUMIF(B_SZV_1A!$F:$F,$C50,B_SZV_1A!AJ:AJ)</f>
        <v>0</v>
      </c>
      <c r="AF50" s="201">
        <f>SUMIF(B_SZV_1A!$F:$F,$C50,B_SZV_1A!AK:AK)</f>
        <v>0</v>
      </c>
      <c r="AG50" s="201">
        <f>SUMIF(B_SZV_1A!$F:$F,$C50,B_SZV_1A!AL:AL)</f>
        <v>0</v>
      </c>
      <c r="AH50" s="201">
        <f>SUMIF(B_SZV_1A!$F:$F,$C50,B_SZV_1A!AM:AM)</f>
        <v>0</v>
      </c>
      <c r="AI50" s="201">
        <f>SUMIF(B_SZV_1A!$F:$F,$C50,B_SZV_1A!AN:AN)</f>
        <v>0</v>
      </c>
      <c r="AJ50" s="201">
        <f>SUMIF(B_SZV_1A!$F:$F,$C50,B_SZV_1A!AO:AO)</f>
        <v>0</v>
      </c>
      <c r="AK50" s="201">
        <f>SUMIF(B_SZV_1A!$F:$F,$C50,B_SZV_1A!AP:AP)</f>
        <v>0</v>
      </c>
      <c r="AL50" s="37">
        <f t="shared" si="7"/>
        <v>80340</v>
      </c>
      <c r="AM50" s="21"/>
      <c r="AN50" s="21"/>
      <c r="AO50" s="21"/>
      <c r="AP50" s="21"/>
      <c r="AQ50" s="21"/>
      <c r="AR50" s="22" t="str">
        <f>INDEX(B_SZV_1A!$G:$G,MATCH($C50,B_SZV_1A!$F:$F,0))</f>
        <v>S021 /Szentgotthárd szennyvízelvezető és tisztító rendszer/</v>
      </c>
      <c r="AS50" s="22">
        <f>COUNTIF(B_SZV_1A!$AY$3:$AY$1507,$D50)</f>
        <v>4</v>
      </c>
      <c r="AT50" s="22">
        <f>SUMIF(B_SZV_1A!$AY$3:$AY$1507,$D50,B_SZV_1A!$CF$3:$CF$1507)</f>
        <v>4</v>
      </c>
      <c r="AU50" s="22">
        <f>SUMIF(B_SZV_1A!$AY:$AY,$D50,B_SZV_1A!$CG:$CG)</f>
        <v>1</v>
      </c>
      <c r="AV50" s="22">
        <f>SUMIF(B_SZV_1A!$AY:$AY,$D50,B_SZV_1A!$CG:$CG)</f>
        <v>1</v>
      </c>
    </row>
  </sheetData>
  <mergeCells count="242">
    <mergeCell ref="C4"/>
    <mergeCell ref="B4"/>
    <mergeCell ref="D4"/>
    <mergeCell ref="E4"/>
    <mergeCell ref="F4"/>
    <mergeCell ref="A2:A3"/>
    <mergeCell ref="G2:G3"/>
    <mergeCell ref="C2:C3"/>
    <mergeCell ref="B2:B3"/>
    <mergeCell ref="D2:D3"/>
    <mergeCell ref="E2:E3"/>
    <mergeCell ref="F2:F3"/>
    <mergeCell ref="B6"/>
    <mergeCell ref="C6"/>
    <mergeCell ref="D6"/>
    <mergeCell ref="E6"/>
    <mergeCell ref="F6"/>
    <mergeCell ref="B5"/>
    <mergeCell ref="C5"/>
    <mergeCell ref="D5"/>
    <mergeCell ref="E5"/>
    <mergeCell ref="F5"/>
    <mergeCell ref="B8"/>
    <mergeCell ref="C8"/>
    <mergeCell ref="D8"/>
    <mergeCell ref="E8"/>
    <mergeCell ref="F8"/>
    <mergeCell ref="B7"/>
    <mergeCell ref="C7"/>
    <mergeCell ref="D7"/>
    <mergeCell ref="E7"/>
    <mergeCell ref="F7"/>
    <mergeCell ref="B10"/>
    <mergeCell ref="C10"/>
    <mergeCell ref="D10"/>
    <mergeCell ref="E10"/>
    <mergeCell ref="F10"/>
    <mergeCell ref="B9"/>
    <mergeCell ref="C9"/>
    <mergeCell ref="D9"/>
    <mergeCell ref="E9"/>
    <mergeCell ref="F9"/>
    <mergeCell ref="B12"/>
    <mergeCell ref="C12"/>
    <mergeCell ref="D12"/>
    <mergeCell ref="E12"/>
    <mergeCell ref="F12"/>
    <mergeCell ref="B11"/>
    <mergeCell ref="C11"/>
    <mergeCell ref="D11"/>
    <mergeCell ref="E11"/>
    <mergeCell ref="F11"/>
    <mergeCell ref="B14"/>
    <mergeCell ref="C14"/>
    <mergeCell ref="D14"/>
    <mergeCell ref="E14"/>
    <mergeCell ref="F14"/>
    <mergeCell ref="B13"/>
    <mergeCell ref="C13"/>
    <mergeCell ref="D13"/>
    <mergeCell ref="E13"/>
    <mergeCell ref="F13"/>
    <mergeCell ref="B16"/>
    <mergeCell ref="C16"/>
    <mergeCell ref="D16"/>
    <mergeCell ref="E16"/>
    <mergeCell ref="F16"/>
    <mergeCell ref="B15"/>
    <mergeCell ref="C15"/>
    <mergeCell ref="D15"/>
    <mergeCell ref="E15"/>
    <mergeCell ref="F15"/>
    <mergeCell ref="B18"/>
    <mergeCell ref="C18"/>
    <mergeCell ref="D18"/>
    <mergeCell ref="E18"/>
    <mergeCell ref="F18"/>
    <mergeCell ref="B17"/>
    <mergeCell ref="C17"/>
    <mergeCell ref="D17"/>
    <mergeCell ref="E17"/>
    <mergeCell ref="F17"/>
    <mergeCell ref="B20"/>
    <mergeCell ref="C20"/>
    <mergeCell ref="D20"/>
    <mergeCell ref="E20"/>
    <mergeCell ref="F20"/>
    <mergeCell ref="B19"/>
    <mergeCell ref="C19"/>
    <mergeCell ref="D19"/>
    <mergeCell ref="E19"/>
    <mergeCell ref="F19"/>
    <mergeCell ref="B22"/>
    <mergeCell ref="C22"/>
    <mergeCell ref="D22"/>
    <mergeCell ref="E22"/>
    <mergeCell ref="F22"/>
    <mergeCell ref="B21"/>
    <mergeCell ref="C21"/>
    <mergeCell ref="D21"/>
    <mergeCell ref="E21"/>
    <mergeCell ref="F21"/>
    <mergeCell ref="B24"/>
    <mergeCell ref="C24"/>
    <mergeCell ref="D24"/>
    <mergeCell ref="E24"/>
    <mergeCell ref="F24"/>
    <mergeCell ref="B23"/>
    <mergeCell ref="C23"/>
    <mergeCell ref="D23"/>
    <mergeCell ref="E23"/>
    <mergeCell ref="F23"/>
    <mergeCell ref="B26"/>
    <mergeCell ref="C26"/>
    <mergeCell ref="D26"/>
    <mergeCell ref="E26"/>
    <mergeCell ref="F26"/>
    <mergeCell ref="B25"/>
    <mergeCell ref="C25"/>
    <mergeCell ref="D25"/>
    <mergeCell ref="E25"/>
    <mergeCell ref="F25"/>
    <mergeCell ref="B28"/>
    <mergeCell ref="C28"/>
    <mergeCell ref="D28"/>
    <mergeCell ref="E28"/>
    <mergeCell ref="F28"/>
    <mergeCell ref="B27"/>
    <mergeCell ref="C27"/>
    <mergeCell ref="D27"/>
    <mergeCell ref="E27"/>
    <mergeCell ref="F27"/>
    <mergeCell ref="B30"/>
    <mergeCell ref="C30"/>
    <mergeCell ref="D30"/>
    <mergeCell ref="E30"/>
    <mergeCell ref="F30"/>
    <mergeCell ref="B29"/>
    <mergeCell ref="C29"/>
    <mergeCell ref="D29"/>
    <mergeCell ref="E29"/>
    <mergeCell ref="F29"/>
    <mergeCell ref="B32"/>
    <mergeCell ref="C32"/>
    <mergeCell ref="D32"/>
    <mergeCell ref="E32"/>
    <mergeCell ref="F32"/>
    <mergeCell ref="B31"/>
    <mergeCell ref="C31"/>
    <mergeCell ref="D31"/>
    <mergeCell ref="E31"/>
    <mergeCell ref="F31"/>
    <mergeCell ref="B34"/>
    <mergeCell ref="C34"/>
    <mergeCell ref="D34"/>
    <mergeCell ref="E34"/>
    <mergeCell ref="F34"/>
    <mergeCell ref="B33"/>
    <mergeCell ref="C33"/>
    <mergeCell ref="D33"/>
    <mergeCell ref="E33"/>
    <mergeCell ref="F33"/>
    <mergeCell ref="B36"/>
    <mergeCell ref="C36"/>
    <mergeCell ref="D36"/>
    <mergeCell ref="E36"/>
    <mergeCell ref="F36"/>
    <mergeCell ref="B35"/>
    <mergeCell ref="C35"/>
    <mergeCell ref="D35"/>
    <mergeCell ref="E35"/>
    <mergeCell ref="F35"/>
    <mergeCell ref="B38"/>
    <mergeCell ref="C38"/>
    <mergeCell ref="D38"/>
    <mergeCell ref="E38"/>
    <mergeCell ref="F38"/>
    <mergeCell ref="B37"/>
    <mergeCell ref="C37"/>
    <mergeCell ref="D37"/>
    <mergeCell ref="E37"/>
    <mergeCell ref="F37"/>
    <mergeCell ref="B40"/>
    <mergeCell ref="C40"/>
    <mergeCell ref="D40"/>
    <mergeCell ref="E40"/>
    <mergeCell ref="F40"/>
    <mergeCell ref="B39"/>
    <mergeCell ref="C39"/>
    <mergeCell ref="D39"/>
    <mergeCell ref="E39"/>
    <mergeCell ref="F39"/>
    <mergeCell ref="B42"/>
    <mergeCell ref="C42"/>
    <mergeCell ref="D42"/>
    <mergeCell ref="E42"/>
    <mergeCell ref="F42"/>
    <mergeCell ref="B41"/>
    <mergeCell ref="C41"/>
    <mergeCell ref="D41"/>
    <mergeCell ref="E41"/>
    <mergeCell ref="F41"/>
    <mergeCell ref="B44"/>
    <mergeCell ref="C44"/>
    <mergeCell ref="D44"/>
    <mergeCell ref="E44"/>
    <mergeCell ref="F44"/>
    <mergeCell ref="B43"/>
    <mergeCell ref="C43"/>
    <mergeCell ref="D43"/>
    <mergeCell ref="E43"/>
    <mergeCell ref="F43"/>
    <mergeCell ref="B46"/>
    <mergeCell ref="C46"/>
    <mergeCell ref="D46"/>
    <mergeCell ref="E46"/>
    <mergeCell ref="F46"/>
    <mergeCell ref="B45"/>
    <mergeCell ref="C45"/>
    <mergeCell ref="D45"/>
    <mergeCell ref="E45"/>
    <mergeCell ref="F45"/>
    <mergeCell ref="B48"/>
    <mergeCell ref="C48"/>
    <mergeCell ref="D48"/>
    <mergeCell ref="E48"/>
    <mergeCell ref="F48"/>
    <mergeCell ref="B47"/>
    <mergeCell ref="C47"/>
    <mergeCell ref="D47"/>
    <mergeCell ref="E47"/>
    <mergeCell ref="F47"/>
    <mergeCell ref="B50"/>
    <mergeCell ref="C50"/>
    <mergeCell ref="D50"/>
    <mergeCell ref="E50"/>
    <mergeCell ref="F50"/>
    <mergeCell ref="B49"/>
    <mergeCell ref="C49"/>
    <mergeCell ref="D49"/>
    <mergeCell ref="E49"/>
    <mergeCell ref="F49"/>
  </mergeCells>
  <conditionalFormatting sqref="G4 G5 G6 G7 G8 G9 G10 G11 G12 G13 G14 G15 G16 G17 G18 G19 G20 G21 G22 G23 G24 G25 G26 G27 G28 G29 G30 G31 G32 G33 G34 G35 G36 G37 G38 G39 G40 G41 G42 G43 G44 G45 G46 G47 G48 G49 G50">
    <cfRule type="containsText" dxfId="48" priority="1" operator="containsText" text="Hiányzik">
      <formula>NOT(ISERROR(SEARCH("Hiányzik",G4)))</formula>
    </cfRule>
    <cfRule type="containsText" dxfId="47" priority="2" operator="containsText" text="Kitöltési hiba!">
      <formula>NOT(ISERROR(SEARCH("Kitöltési hiba!",G4)))</formula>
    </cfRule>
    <cfRule type="containsText" dxfId="46" priority="3" operator="containsText" text="Kitöltés rendben!">
      <formula>NOT(ISERROR(SEARCH("Kitöltés rendben!",G4)))</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CH207"/>
  <sheetViews>
    <sheetView tabSelected="1" zoomScale="70" zoomScaleNormal="70" workbookViewId="0">
      <pane xSplit="1" ySplit="2" topLeftCell="B3" activePane="bottomRight" state="frozen"/>
      <selection pane="topRight" activeCell="B1" sqref="B1"/>
      <selection pane="bottomLeft" activeCell="A3" sqref="A3"/>
      <selection pane="bottomRight" activeCell="A4" sqref="A4"/>
    </sheetView>
  </sheetViews>
  <sheetFormatPr defaultColWidth="25.7109375" defaultRowHeight="15" x14ac:dyDescent="0.25"/>
  <cols>
    <col min="1" max="1" width="38.7109375" customWidth="1"/>
    <col min="5" max="14" width="25.7109375" customWidth="1"/>
    <col min="17" max="17" width="4.85546875" customWidth="1"/>
    <col min="30" max="30" width="25.7109375" customWidth="1"/>
    <col min="31" max="31" width="4.7109375" customWidth="1"/>
    <col min="46" max="46" width="6.28515625" customWidth="1"/>
    <col min="47" max="48" width="0" hidden="1" customWidth="1"/>
    <col min="49" max="49" width="17.5703125" hidden="1" customWidth="1"/>
    <col min="50" max="50" width="5.85546875" hidden="1" customWidth="1"/>
    <col min="51" max="51" width="25.7109375" style="38" hidden="1" customWidth="1"/>
    <col min="52" max="86" width="0" hidden="1" customWidth="1"/>
  </cols>
  <sheetData>
    <row r="1" spans="1:86" s="11" customFormat="1" ht="30" customHeight="1" x14ac:dyDescent="0.25">
      <c r="A1" s="10"/>
      <c r="B1" s="226" t="s">
        <v>116</v>
      </c>
      <c r="C1" s="226" t="s">
        <v>117</v>
      </c>
      <c r="D1" s="226" t="s">
        <v>118</v>
      </c>
      <c r="E1" s="226" t="s">
        <v>119</v>
      </c>
      <c r="F1" s="227" t="s">
        <v>120</v>
      </c>
      <c r="G1" s="226" t="s">
        <v>121</v>
      </c>
      <c r="H1" s="10" t="s">
        <v>122</v>
      </c>
      <c r="I1" s="10" t="s">
        <v>123</v>
      </c>
      <c r="J1" s="10" t="s">
        <v>124</v>
      </c>
      <c r="K1" s="10" t="s">
        <v>125</v>
      </c>
      <c r="L1" s="16" t="s">
        <v>126</v>
      </c>
      <c r="M1" s="16" t="s">
        <v>127</v>
      </c>
      <c r="N1" s="16" t="s">
        <v>128</v>
      </c>
      <c r="O1" s="16" t="s">
        <v>129</v>
      </c>
      <c r="P1" s="16" t="s">
        <v>123</v>
      </c>
      <c r="R1" s="223" t="s">
        <v>130</v>
      </c>
      <c r="S1" s="224"/>
      <c r="T1" s="224"/>
      <c r="U1" s="224"/>
      <c r="V1" s="224"/>
      <c r="W1" s="224"/>
      <c r="X1" s="224"/>
      <c r="Y1" s="224"/>
      <c r="Z1" s="224"/>
      <c r="AA1" s="224"/>
      <c r="AB1" s="224"/>
      <c r="AC1" s="225"/>
      <c r="AD1" s="17" t="s">
        <v>122</v>
      </c>
      <c r="AF1" s="223" t="s">
        <v>131</v>
      </c>
      <c r="AG1" s="224"/>
      <c r="AH1" s="224"/>
      <c r="AI1" s="224"/>
      <c r="AJ1" s="224"/>
      <c r="AK1" s="224"/>
      <c r="AL1" s="224"/>
      <c r="AM1" s="224"/>
      <c r="AN1" s="224"/>
      <c r="AO1" s="224"/>
      <c r="AP1" s="224"/>
      <c r="AQ1" s="225"/>
      <c r="AR1" s="16" t="s">
        <v>132</v>
      </c>
      <c r="AS1" s="18" t="s">
        <v>122</v>
      </c>
      <c r="AU1" s="16" t="s">
        <v>123</v>
      </c>
      <c r="AV1" s="16" t="s">
        <v>123</v>
      </c>
      <c r="AW1" s="17" t="s">
        <v>132</v>
      </c>
      <c r="AY1" s="12" t="s">
        <v>122</v>
      </c>
      <c r="AZ1" s="12" t="s">
        <v>122</v>
      </c>
      <c r="BA1" s="12" t="s">
        <v>122</v>
      </c>
      <c r="BB1" s="12" t="s">
        <v>122</v>
      </c>
      <c r="BC1" s="12" t="s">
        <v>122</v>
      </c>
      <c r="BD1" s="12" t="s">
        <v>122</v>
      </c>
      <c r="BE1" s="12" t="s">
        <v>122</v>
      </c>
      <c r="BF1" s="12" t="s">
        <v>122</v>
      </c>
      <c r="BG1" s="12" t="s">
        <v>122</v>
      </c>
      <c r="BH1" s="12" t="s">
        <v>122</v>
      </c>
      <c r="BI1" s="12" t="s">
        <v>122</v>
      </c>
      <c r="BJ1" s="12" t="s">
        <v>122</v>
      </c>
      <c r="BK1" s="12" t="s">
        <v>122</v>
      </c>
      <c r="BL1" s="12" t="s">
        <v>122</v>
      </c>
      <c r="BM1" s="12" t="s">
        <v>122</v>
      </c>
      <c r="BN1" s="12" t="s">
        <v>122</v>
      </c>
      <c r="BO1" s="12" t="s">
        <v>122</v>
      </c>
      <c r="BP1" s="12" t="s">
        <v>122</v>
      </c>
      <c r="BQ1" s="12" t="s">
        <v>122</v>
      </c>
      <c r="BR1" s="12" t="s">
        <v>122</v>
      </c>
      <c r="BS1" s="12" t="s">
        <v>122</v>
      </c>
      <c r="BT1" s="12" t="s">
        <v>122</v>
      </c>
      <c r="BU1" s="12" t="s">
        <v>122</v>
      </c>
      <c r="BV1" s="12" t="s">
        <v>122</v>
      </c>
      <c r="BW1" s="12" t="s">
        <v>122</v>
      </c>
      <c r="BX1" s="12" t="s">
        <v>122</v>
      </c>
      <c r="BY1" s="12" t="s">
        <v>122</v>
      </c>
      <c r="BZ1" s="12" t="s">
        <v>122</v>
      </c>
      <c r="CA1" s="12" t="s">
        <v>122</v>
      </c>
      <c r="CB1" s="12" t="s">
        <v>122</v>
      </c>
      <c r="CC1" s="12" t="s">
        <v>122</v>
      </c>
      <c r="CD1" s="12" t="s">
        <v>122</v>
      </c>
      <c r="CE1" s="12" t="s">
        <v>122</v>
      </c>
      <c r="CF1" s="12" t="s">
        <v>122</v>
      </c>
      <c r="CG1" s="12" t="s">
        <v>122</v>
      </c>
      <c r="CH1" s="12" t="s">
        <v>122</v>
      </c>
    </row>
    <row r="2" spans="1:86" s="11" customFormat="1" ht="93.75" x14ac:dyDescent="0.25">
      <c r="A2" s="10" t="s">
        <v>133</v>
      </c>
      <c r="B2" s="226" t="s">
        <v>134</v>
      </c>
      <c r="C2" s="229" t="s">
        <v>135</v>
      </c>
      <c r="D2" s="229" t="s">
        <v>136</v>
      </c>
      <c r="E2" s="226" t="s">
        <v>137</v>
      </c>
      <c r="F2" s="227" t="s">
        <v>138</v>
      </c>
      <c r="G2" s="226" t="s">
        <v>139</v>
      </c>
      <c r="H2" s="10" t="s">
        <v>140</v>
      </c>
      <c r="I2" s="10" t="s">
        <v>141</v>
      </c>
      <c r="J2" s="10" t="s">
        <v>142</v>
      </c>
      <c r="K2" s="17" t="s">
        <v>143</v>
      </c>
      <c r="L2" s="16" t="s">
        <v>144</v>
      </c>
      <c r="M2" s="16" t="s">
        <v>145</v>
      </c>
      <c r="N2" s="16" t="s">
        <v>146</v>
      </c>
      <c r="O2" s="16" t="s">
        <v>147</v>
      </c>
      <c r="P2" s="16" t="s">
        <v>148</v>
      </c>
      <c r="R2" s="16" t="s">
        <v>149</v>
      </c>
      <c r="S2" s="16" t="s">
        <v>150</v>
      </c>
      <c r="T2" s="16" t="s">
        <v>151</v>
      </c>
      <c r="U2" s="16" t="s">
        <v>152</v>
      </c>
      <c r="V2" s="16" t="s">
        <v>153</v>
      </c>
      <c r="W2" s="16" t="s">
        <v>154</v>
      </c>
      <c r="X2" s="16" t="s">
        <v>155</v>
      </c>
      <c r="Y2" s="16" t="s">
        <v>156</v>
      </c>
      <c r="Z2" s="16" t="s">
        <v>157</v>
      </c>
      <c r="AA2" s="16" t="s">
        <v>158</v>
      </c>
      <c r="AB2" s="16" t="s">
        <v>159</v>
      </c>
      <c r="AC2" s="17" t="s">
        <v>160</v>
      </c>
      <c r="AD2" s="17" t="s">
        <v>161</v>
      </c>
      <c r="AF2" s="16" t="s">
        <v>149</v>
      </c>
      <c r="AG2" s="16" t="s">
        <v>150</v>
      </c>
      <c r="AH2" s="16" t="s">
        <v>151</v>
      </c>
      <c r="AI2" s="16" t="s">
        <v>152</v>
      </c>
      <c r="AJ2" s="16" t="s">
        <v>153</v>
      </c>
      <c r="AK2" s="16" t="s">
        <v>154</v>
      </c>
      <c r="AL2" s="16" t="s">
        <v>155</v>
      </c>
      <c r="AM2" s="16" t="s">
        <v>156</v>
      </c>
      <c r="AN2" s="16" t="s">
        <v>157</v>
      </c>
      <c r="AO2" s="16" t="s">
        <v>158</v>
      </c>
      <c r="AP2" s="16" t="s">
        <v>159</v>
      </c>
      <c r="AQ2" s="17" t="s">
        <v>160</v>
      </c>
      <c r="AR2" s="16" t="s">
        <v>162</v>
      </c>
      <c r="AS2" s="19" t="s">
        <v>163</v>
      </c>
      <c r="AU2" s="16" t="s">
        <v>164</v>
      </c>
      <c r="AV2" s="16" t="s">
        <v>165</v>
      </c>
      <c r="AW2" s="17" t="s">
        <v>166</v>
      </c>
      <c r="AY2" s="12" t="s">
        <v>167</v>
      </c>
      <c r="AZ2" s="12" t="s">
        <v>168</v>
      </c>
      <c r="BA2" s="12" t="s">
        <v>169</v>
      </c>
      <c r="BB2" s="12" t="s">
        <v>170</v>
      </c>
      <c r="BC2" s="12" t="s">
        <v>171</v>
      </c>
      <c r="BD2" s="12" t="s">
        <v>172</v>
      </c>
      <c r="BE2" s="12" t="s">
        <v>173</v>
      </c>
      <c r="BF2" s="12" t="s">
        <v>174</v>
      </c>
      <c r="BG2" s="12" t="s">
        <v>175</v>
      </c>
      <c r="BH2" s="12" t="s">
        <v>176</v>
      </c>
      <c r="BI2" s="12" t="s">
        <v>177</v>
      </c>
      <c r="BJ2" s="12" t="s">
        <v>178</v>
      </c>
      <c r="BK2" s="12" t="s">
        <v>179</v>
      </c>
      <c r="BL2" s="12" t="s">
        <v>180</v>
      </c>
      <c r="BM2" s="12" t="s">
        <v>181</v>
      </c>
      <c r="BN2" s="12" t="s">
        <v>182</v>
      </c>
      <c r="BO2" s="12" t="s">
        <v>183</v>
      </c>
      <c r="BP2" s="12" t="s">
        <v>184</v>
      </c>
      <c r="BQ2" s="12" t="s">
        <v>185</v>
      </c>
      <c r="BR2" s="12" t="s">
        <v>186</v>
      </c>
      <c r="BS2" s="12" t="s">
        <v>187</v>
      </c>
      <c r="BT2" s="12" t="s">
        <v>188</v>
      </c>
      <c r="BU2" s="12" t="s">
        <v>134</v>
      </c>
      <c r="BV2" s="12" t="s">
        <v>189</v>
      </c>
      <c r="BW2" s="12" t="s">
        <v>190</v>
      </c>
      <c r="BX2" s="12" t="s">
        <v>137</v>
      </c>
      <c r="BY2" s="12" t="s">
        <v>191</v>
      </c>
      <c r="BZ2" s="12" t="s">
        <v>192</v>
      </c>
      <c r="CA2" s="12" t="s">
        <v>146</v>
      </c>
      <c r="CB2" s="12" t="s">
        <v>147</v>
      </c>
      <c r="CC2" s="12" t="s">
        <v>193</v>
      </c>
      <c r="CD2" s="12" t="s">
        <v>194</v>
      </c>
      <c r="CE2" s="12" t="s">
        <v>195</v>
      </c>
      <c r="CF2" s="12" t="s">
        <v>196</v>
      </c>
      <c r="CG2" s="12" t="s">
        <v>197</v>
      </c>
      <c r="CH2" s="12" t="s">
        <v>198</v>
      </c>
    </row>
    <row r="3" spans="1:86" s="2" customFormat="1" ht="31.5" hidden="1" customHeight="1" x14ac:dyDescent="0.25">
      <c r="A3" s="1" t="str">
        <f>IF($G3="","Nincs VKR kiválasztva!",CE3)</f>
        <v>Nincs VKR kiválasztva!</v>
      </c>
      <c r="B3" s="230"/>
      <c r="C3" s="228"/>
      <c r="D3" s="231"/>
      <c r="E3" s="231"/>
      <c r="F3" s="232" t="e">
        <f>VLOOKUP($G3,Összesítő!$B:$F,2,FALSE)</f>
        <v>#N/A</v>
      </c>
      <c r="G3" s="228"/>
      <c r="H3" s="6" t="e">
        <f>AY3&amp;"_"&amp;AW3&amp;"_FIV_"&amp;LEFT(Előlap!$B$6,4)</f>
        <v>#N/A</v>
      </c>
      <c r="I3" s="6" t="e">
        <f>VLOOKUP($G3,Összesítő!$B:$F,5,FALSE)</f>
        <v>#N/A</v>
      </c>
      <c r="J3" s="6" t="e">
        <f>VLOOKUP($G3,Összesítő!$B:$F,4,FALSE)</f>
        <v>#N/A</v>
      </c>
      <c r="K3" s="7">
        <f>N3+O3</f>
        <v>0</v>
      </c>
      <c r="L3" s="14"/>
      <c r="M3" s="14"/>
      <c r="N3" s="13"/>
      <c r="O3" s="8"/>
      <c r="P3" s="8"/>
      <c r="R3" s="8"/>
      <c r="S3" s="8"/>
      <c r="T3" s="8"/>
      <c r="U3" s="8"/>
      <c r="V3" s="8"/>
      <c r="W3" s="8"/>
      <c r="X3" s="8"/>
      <c r="Y3" s="8"/>
      <c r="Z3" s="8"/>
      <c r="AA3" s="8"/>
      <c r="AB3" s="8"/>
      <c r="AC3" s="7">
        <f>SUM(R3:AB3)</f>
        <v>0</v>
      </c>
      <c r="AD3" s="3" t="str">
        <f>IF($G3="","Nincs VKR kiválasztva!",IF(BA3=0,"Hiányos kitöltés!",BF3))</f>
        <v>Nincs VKR kiválasztva!</v>
      </c>
      <c r="AF3" s="8"/>
      <c r="AG3" s="8"/>
      <c r="AH3" s="8"/>
      <c r="AI3" s="8"/>
      <c r="AJ3" s="8"/>
      <c r="AK3" s="8"/>
      <c r="AL3" s="8"/>
      <c r="AM3" s="8"/>
      <c r="AN3" s="8"/>
      <c r="AO3" s="8"/>
      <c r="AP3" s="8"/>
      <c r="AQ3" s="7">
        <f>SUM(AF3:AP3)</f>
        <v>0</v>
      </c>
      <c r="AR3" s="39"/>
      <c r="AS3" s="3" t="str">
        <f>IF($G3="","Nincs VKR kiválasztva!",IF($BA3=0,"Hiányos kitöltés!",IF($BN3=0,"Nem hosszútávú a feladat.",$BL3)))</f>
        <v>Nincs VKR kiválasztva!</v>
      </c>
      <c r="AU3" s="15" t="s">
        <v>132</v>
      </c>
      <c r="AV3" s="15" t="s">
        <v>132</v>
      </c>
      <c r="AW3" s="6">
        <f>COUNTA($G$3:G3)</f>
        <v>0</v>
      </c>
      <c r="AY3" s="9" t="e">
        <f>VLOOKUP($G3,Összesítő!$B:$F,3,FALSE)</f>
        <v>#N/A</v>
      </c>
      <c r="AZ3" s="9">
        <f>LEN($AU3)</f>
        <v>0</v>
      </c>
      <c r="BA3" s="5" t="e">
        <f>IF(OR($B3="",$C3="",$D3="",$E3="",$F3="",$L3="",$M3="",$N3="",$O3="",$P3=""),0,1)</f>
        <v>#N/A</v>
      </c>
      <c r="BB3" s="5" t="e">
        <f>IF($F3="",0,IF(AND($L3=2027,$M3=2027),"R",IF(AND($L3=2027,$M3&gt;2027),"RH",IF(AND($L3&gt;2027,$M3&gt;2027),"H","x"))))</f>
        <v>#N/A</v>
      </c>
      <c r="BC3" s="5" t="e">
        <f>IF(OR(BB3="R",BB3="RH"),1,0)</f>
        <v>#N/A</v>
      </c>
      <c r="BD3" s="5" t="e">
        <f>IF(AND($BB3="R",$O3&gt;0),1,IF(AND($BB3="H",$N3&gt;0),1,0))</f>
        <v>#N/A</v>
      </c>
      <c r="BE3" s="5">
        <f>IF($AC3&lt;$N3,1,IF($AC3=$N3,0))</f>
        <v>0</v>
      </c>
      <c r="BF3" s="9" t="str">
        <f>IF($L3&gt;2027,"Nem rövidtávú a feladat.",IF($BE3=1,"Az I. ütem nem lehet forráshiányos!",IF($AC3&gt;$N3,"Többlet forrást jelölt meg az I.ütemnél! Kérjük, a többletet az 'Osszesito' fülön tüntesse fel!",IF($AC3=$N3,"A forrás egyenlő a költséggel (I.ütem).",0))))</f>
        <v>A forrás egyenlő a költséggel (I.ütem).</v>
      </c>
      <c r="BG3" s="5">
        <f>IF(AND($R3&lt;&gt;"",$S3&lt;&gt;"",$T3&lt;&gt;"",$U3&lt;&gt;"",$V3&lt;&gt;"",$W3&lt;&gt;"",$X3&lt;&gt;"",$Y3&lt;&gt;"",$Z3&lt;&gt;"",$AA3&lt;&gt;"",$AB3&lt;&gt;""),1,0)</f>
        <v>0</v>
      </c>
      <c r="BH3" s="5">
        <f>IF(AND($BG3=1,$N3=$AC3),1,0)</f>
        <v>0</v>
      </c>
      <c r="BI3" s="5">
        <f>IF($AQ3&lt;$O3,1,0)</f>
        <v>0</v>
      </c>
      <c r="BJ3" s="5">
        <f>IF(AND($AF3&lt;&gt;"",$AG3&lt;&gt;"",$AH3&lt;&gt;"",$AI3&lt;&gt;"",$AJ3&lt;&gt;"",$AK3&lt;&gt;"",$AL3&lt;&gt;"",$AM3&lt;&gt;"",$AN3&lt;&gt;"",$AO3&lt;&gt;"",$AP3&lt;&gt;""),1,0)</f>
        <v>0</v>
      </c>
      <c r="BK3" s="5">
        <f>IF(AND($BJ3=1,$O3=$AQ3),1,IF(AND($BJ3=1,$O3&gt;$AQ3,AR3="igen"),1,0))</f>
        <v>0</v>
      </c>
      <c r="BL3" s="4" t="str">
        <f>IF($M3&lt;2028,"Nem hosszútávú a feladat.",IF(AND($BI3=1,$AR3="nem"),"Forráshiányos a feladat? Jelölje az AR-oszlopban!",IF(AND($BI3=0,$AR3="igen"),"Forráshiányosnak jelölte a feladat az AR-oszlopban, de a forrás költség adatok alapnján nem az!",IF(AND($BI3=1,$AR3="igen"),"Forráshiányos a feladat!",IF($AQ3&gt;$O3,"Többlet forrást jelölt meg az II.ütemnél! Kérjük, a többletet az 'Osszesito' fülön tüntesse fel!",IF($AQ3=$O3,"A forrás egyenlő a költséggel (II.ütem).",0))))))</f>
        <v>Nem hosszútávú a feladat.</v>
      </c>
      <c r="BM3" s="5">
        <f>IF($M3&lt;2028,1,0)</f>
        <v>1</v>
      </c>
      <c r="BN3" s="5">
        <f>IF($M3&gt;2027,1,0)</f>
        <v>0</v>
      </c>
      <c r="BO3" s="5">
        <f>IF(AND($BM3=1,$N3=0),1,0)</f>
        <v>1</v>
      </c>
      <c r="BP3" s="5">
        <f>IF(AND($BN3=1,$O3=0),1,0)</f>
        <v>0</v>
      </c>
      <c r="BQ3" s="5" t="e">
        <f>IF(AND($BB3="R",$N3=0,$AZ3&gt;29),1,IF(AND($BB3="RH",$N3=0,$AZ3&gt;29),1,0))</f>
        <v>#N/A</v>
      </c>
      <c r="BR3" s="9" t="str">
        <f>IF($BN3=0,"Nincs hosszútávú terv!",IF(AND($BB3="H",$O3=0,$AZ3=0),"Nullás a hosszútávú feladat és nincs hozzá indoklás!",IF(AND($BB3="RH",$O3=0,$AZ3=0),"Nullás a hosszútávú feladat és nincs hozzá indoklás!",IF(AND($BB3="R",$O3=0,$AZ3&lt;300),"Nullás a hosszútávú feladat és rövid hozzá az indoklás!",IF(AND($BB3="RH",$O3=0,$AZ3&lt;300),"Nullás a hosszútávú feladat és rövid hozzá az indoklás!",0)))))</f>
        <v>Nincs hosszútávú terv!</v>
      </c>
      <c r="BS3" s="5" t="e">
        <f>IF(AND($BB3="R",$N3=0,$AZ3&gt;29),1,IF(AND($BB3="RH",$N3=0,$AZ3&gt;29),1,0))</f>
        <v>#N/A</v>
      </c>
      <c r="BT3" s="5" t="e">
        <f>IF(AND($BB3="H",$O3=0,$AZ3&gt;29),1,IF(AND($BB3="RH",$O3=0,$AZ3&gt;29),1,0))</f>
        <v>#N/A</v>
      </c>
      <c r="BU3" s="5">
        <f>IF($B3="",0,1)</f>
        <v>0</v>
      </c>
      <c r="BV3" s="5">
        <f>IF($C3="",0,1)</f>
        <v>0</v>
      </c>
      <c r="BW3" s="5">
        <f>IF($D3="",0,1)</f>
        <v>0</v>
      </c>
      <c r="BX3" s="5">
        <f>IF($E3="",0,1)</f>
        <v>0</v>
      </c>
      <c r="BY3" s="5">
        <f>IF($L3="",0,1)</f>
        <v>0</v>
      </c>
      <c r="BZ3" s="5">
        <f>IF($M3="",0,1)</f>
        <v>0</v>
      </c>
      <c r="CA3" s="5">
        <f>IF($N3="",0,1)</f>
        <v>0</v>
      </c>
      <c r="CB3" s="5">
        <f>IF($O3="",0,1)</f>
        <v>0</v>
      </c>
      <c r="CC3" s="5">
        <f>IF($P3="",0,1)</f>
        <v>0</v>
      </c>
      <c r="CD3" s="5" t="e">
        <f>IF(AND($BA3=0,$BU3=0),"Hiányos kitöltés! (B-oszlop üres)",IF(AND($BA3=0,$BV3=0),"Hiányos kitöltés! (C-oszlop üres)",IF(AND($BA3=0,$BW3=0),"Hiányos kitöltés! (D-oszlop üres)",IF(AND($BA3=0,$BX3=0),"Hiányos kitöltés! (E-oszlop üres)",IF(AND($BA3=0,$BY3=0),"Hiányos kitöltés! (L-oszlop üres)",IF(AND($BA3=0,$BZ3=0),"Hiányos kitöltés! (M-oszlop üres)",IF(AND($BA3=0,$CA3=0),"Hiányos kitöltés! (N-oszlop üres)",IF(AND($BA3=0,$CB3=0),"Hiányos kitöltés! (O-oszlop üres)",IF(AND($BA3=0,$CC3=0),"Hiányos kitöltés! (P-oszlop üres)",IF(AND($BA3=0,$BG3=0),"Hiányos kitöltés! (I.ütem forrása hiányos!","?"))))))))))</f>
        <v>#N/A</v>
      </c>
      <c r="CE3" s="4" t="e">
        <f>IF($BA3=0,$CD3,IF($BG3=0,"I. ütem forrása nincs kitöltve!",IF($BJ3=0,"II. ütem forrása nincs kitöltve!",IF($BD3=1,"Költségek üteme nem megfelelő (az időtartam és a költség üteme eltér)!",IF(AND(BH3=0,$BA3=1,$BJ3=1,$BD3=1),"Kötelező cellák kitöltve, de az I. ütem forrása hibás!",IF(AND(BJ3=0,$BA3=1,$BJ3=1,$BD3=1),"Kötelező cellák kitöltve, de a II. ütem forrása hibás!",IF(AND($BO3=1,$AZ3&lt;30),"Nullás a rövidtávú feladat és rövid (hiányzik) a hozzá tartozó indoklás!",IF(AND($BP3=1,$AZ3&lt;30),"Nullás a hosszútávú feladat és rövid (hiányzik) a hozzá tartozó indoklás!",IF(AND(BN3=1,C3="1811_RENDKÍVÜLI"),"II. ütemre nem tervezhet Rendkívüli feladatot!",IF(BH3=0,AD3,IF(BK3=0,AS3,IF(AND(BC3=1,$P3&gt;$N3),"EM rendelet 2. melléklet terhére elszámolt költség nem lehet nagyobb az I. ütemre tervezett tényleges költségnél!",IF($AC3&gt;$N3,"Többlet forrást jelölt meg az I. ütemnél! A forrás ne legyen több a költségnél.",IF($AQ3&gt;$O3,"Többlet forrást jelölt meg a II. ütemnél! A forrás ne legyen több a költségnél.","Kitöltés rendben!"))))))))))))))</f>
        <v>#N/A</v>
      </c>
      <c r="CF3" s="5">
        <f>IF(A3="Kitöltés rendben!",1,0)</f>
        <v>0</v>
      </c>
      <c r="CG3" s="5" t="e">
        <f>IF(AND($BB3="R",$CF3=1),1,IF(AND($BB3="RH",$CF3=1),1,0))</f>
        <v>#N/A</v>
      </c>
      <c r="CH3" s="5" t="e">
        <f>IF(AND($BB3="H",$CF3=1),1,IF(AND($BB3="RH",$CF3=1),1,0))</f>
        <v>#N/A</v>
      </c>
    </row>
    <row r="4" spans="1:86" s="2" customFormat="1" ht="409.5" customHeight="1" x14ac:dyDescent="0.25">
      <c r="A4" s="1" t="str">
        <f>IF($G4="","Nincs VKR kiválasztva!",CE4)</f>
        <v>Kitöltés rendben!</v>
      </c>
      <c r="B4" s="203">
        <v>2</v>
      </c>
      <c r="C4" s="202" t="s">
        <v>36</v>
      </c>
      <c r="D4" s="204" t="s">
        <v>414</v>
      </c>
      <c r="E4" s="204" t="s">
        <v>462</v>
      </c>
      <c r="F4" s="205" t="str">
        <f>VLOOKUP($G4,Összesítő!$B:$F,2,FALSE)</f>
        <v>21-03009-1-035-01-01</v>
      </c>
      <c r="G4" s="202" t="s">
        <v>207</v>
      </c>
      <c r="H4" s="205" t="str">
        <f>AY4&amp;"_"&amp;AW4&amp;"_FIV_"&amp;LEFT(Előlap!$B$6,4)</f>
        <v>4189_1_FIV_2026</v>
      </c>
      <c r="I4" s="205" t="str">
        <f>VLOOKUP($G4,Összesítő!$B:$F,5,FALSE)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4" s="205" t="str">
        <f>VLOOKUP($G4,Összesítő!$B:$F,4,FALSE)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4" s="7">
        <f>N4+O4</f>
        <v>1000000</v>
      </c>
      <c r="L4" s="203">
        <v>2030</v>
      </c>
      <c r="M4" s="203">
        <v>2036</v>
      </c>
      <c r="N4" s="13">
        <v>0</v>
      </c>
      <c r="O4" s="8">
        <v>1000000</v>
      </c>
      <c r="P4" s="8">
        <v>0</v>
      </c>
      <c r="R4" s="8">
        <v>0</v>
      </c>
      <c r="S4" s="8">
        <v>0</v>
      </c>
      <c r="T4" s="8">
        <v>0</v>
      </c>
      <c r="U4" s="8">
        <v>0</v>
      </c>
      <c r="V4" s="8">
        <v>0</v>
      </c>
      <c r="W4" s="8">
        <v>0</v>
      </c>
      <c r="X4" s="8">
        <v>0</v>
      </c>
      <c r="Y4" s="8">
        <v>0</v>
      </c>
      <c r="Z4" s="8">
        <v>0</v>
      </c>
      <c r="AA4" s="8">
        <v>0</v>
      </c>
      <c r="AB4" s="8">
        <v>0</v>
      </c>
      <c r="AC4" s="7">
        <f>SUM(R4:AB4)</f>
        <v>0</v>
      </c>
      <c r="AD4" s="3" t="str">
        <f>IF($G4="","Nincs VKR kiválasztva!",IF(BA4=0,"Hiányos kitöltés!",BF4))</f>
        <v>Nem rövidtávú a feladat.</v>
      </c>
      <c r="AF4" s="8">
        <v>220000</v>
      </c>
      <c r="AG4" s="8">
        <v>0</v>
      </c>
      <c r="AH4" s="8">
        <v>102973</v>
      </c>
      <c r="AI4" s="8">
        <v>0</v>
      </c>
      <c r="AJ4" s="8">
        <v>0</v>
      </c>
      <c r="AK4" s="8">
        <v>0</v>
      </c>
      <c r="AL4" s="8">
        <v>0</v>
      </c>
      <c r="AM4" s="8">
        <v>0</v>
      </c>
      <c r="AN4" s="8">
        <v>0</v>
      </c>
      <c r="AO4" s="8">
        <v>0</v>
      </c>
      <c r="AP4" s="8">
        <v>0</v>
      </c>
      <c r="AQ4" s="7">
        <f>SUM(AF4:AP4)</f>
        <v>322973</v>
      </c>
      <c r="AR4" s="202" t="s">
        <v>464</v>
      </c>
      <c r="AS4" s="3" t="str">
        <f>IF($G4="","Nincs VKR kiválasztva!",IF($BA4=0,"Hiányos kitöltés!",IF($BN4=0,"Nem hosszútávú a feladat.",$BL4)))</f>
        <v>Forráshiányos a feladat!</v>
      </c>
      <c r="AU4" s="204" t="s">
        <v>132</v>
      </c>
      <c r="AV4" s="204" t="s">
        <v>132</v>
      </c>
      <c r="AW4" s="205">
        <f>COUNTA($G$3:G4)</f>
        <v>1</v>
      </c>
      <c r="AY4" s="9">
        <f>VLOOKUP($G4,Összesítő!$B:$F,3,FALSE)</f>
        <v>4189</v>
      </c>
      <c r="AZ4" s="9">
        <f>LEN($AU4)</f>
        <v>0</v>
      </c>
      <c r="BA4" s="5">
        <f>IF(OR($B4="",$C4="",$D4="",$E4="",$F4="",$L4="",$M4="",$N4="",$O4="",$P4=""),0,1)</f>
        <v>1</v>
      </c>
      <c r="BB4" s="5" t="str">
        <f>IF($F4="",0,IF(AND($L4=2027,$M4=2027),"R",IF(AND($L4=2027,$M4&gt;2027),"RH",IF(AND($L4&gt;2027,$M4&gt;2027),"H","x"))))</f>
        <v>H</v>
      </c>
      <c r="BC4" s="5">
        <f>IF(OR(BB4="R",BB4="RH"),1,0)</f>
        <v>0</v>
      </c>
      <c r="BD4" s="5">
        <f>IF(AND($BB4="R",$O4&gt;0),1,IF(AND($BB4="H",$N4&gt;0),1,0))</f>
        <v>0</v>
      </c>
      <c r="BE4" s="5">
        <f>IF($AC4&lt;$N4,1,IF($AC4=$N4,0))</f>
        <v>0</v>
      </c>
      <c r="BF4" s="9" t="str">
        <f>IF($L4&gt;2027,"Nem rövidtávú a feladat.",IF($BE4=1,"Az I. ütem nem lehet forráshiányos!",IF($AC4&gt;$N4,"Többlet forrást jelölt meg az I.ütemnél! Kérjük, a többletet az 'Osszesito' fülön tüntesse fel!",IF($AC4=$N4,"A forrás egyenlő a költséggel (I.ütem).",0))))</f>
        <v>Nem rövidtávú a feladat.</v>
      </c>
      <c r="BG4" s="5">
        <f>IF(AND($R4&lt;&gt;"",$S4&lt;&gt;"",$T4&lt;&gt;"",$U4&lt;&gt;"",$V4&lt;&gt;"",$W4&lt;&gt;"",$X4&lt;&gt;"",$Y4&lt;&gt;"",$Z4&lt;&gt;"",$AA4&lt;&gt;"",$AB4&lt;&gt;""),1,0)</f>
        <v>1</v>
      </c>
      <c r="BH4" s="5">
        <f>IF(AND($BG4=1,$N4=$AC4),1,0)</f>
        <v>1</v>
      </c>
      <c r="BI4" s="5">
        <f>IF($AQ4&lt;$O4,1,0)</f>
        <v>1</v>
      </c>
      <c r="BJ4" s="5">
        <f>IF(AND($AF4&lt;&gt;"",$AG4&lt;&gt;"",$AH4&lt;&gt;"",$AI4&lt;&gt;"",$AJ4&lt;&gt;"",$AK4&lt;&gt;"",$AL4&lt;&gt;"",$AM4&lt;&gt;"",$AN4&lt;&gt;"",$AO4&lt;&gt;"",$AP4&lt;&gt;""),1,0)</f>
        <v>1</v>
      </c>
      <c r="BK4" s="5">
        <f>IF(AND($BJ4=1,$O4=$AQ4),1,IF(AND($BJ4=1,$O4&gt;$AQ4,AR4="igen"),1,0))</f>
        <v>1</v>
      </c>
      <c r="BL4" s="4" t="str">
        <f>IF($M4&lt;2028,"Nem hosszútávú a feladat.",IF(AND($BI4=1,$AR4="nem"),"Forráshiányos a feladat? Jelölje az AR-oszlopban!",IF(AND($BI4=0,$AR4="igen"),"Forráshiányosnak jelölte a feladat az AR-oszlopban, de a forrás költség adatok alapnján nem az!",IF(AND($BI4=1,$AR4="igen"),"Forráshiányos a feladat!",IF($AQ4&gt;$O4,"Többlet forrást jelölt meg az II.ütemnél! Kérjük, a többletet az 'Osszesito' fülön tüntesse fel!",IF($AQ4=$O4,"A forrás egyenlő a költséggel (II.ütem).",0))))))</f>
        <v>Forráshiányos a feladat!</v>
      </c>
      <c r="BM4" s="5">
        <f>IF($M4&lt;2028,1,0)</f>
        <v>0</v>
      </c>
      <c r="BN4" s="5">
        <f>IF($M4&gt;2027,1,0)</f>
        <v>1</v>
      </c>
      <c r="BO4" s="5">
        <f>IF(AND($BM4=1,$N4=0),1,0)</f>
        <v>0</v>
      </c>
      <c r="BP4" s="5">
        <f>IF(AND($BN4=1,$O4=0),1,0)</f>
        <v>0</v>
      </c>
      <c r="BQ4" s="5">
        <f>IF(AND($BB4="R",$N4=0,$AZ4&gt;29),1,IF(AND($BB4="RH",$N4=0,$AZ4&gt;29),1,0))</f>
        <v>0</v>
      </c>
      <c r="BR4" s="9">
        <f>IF($BN4=0,"Nincs hosszútávú terv!",IF(AND($BB4="H",$O4=0,$AZ4=0),"Nullás a hosszútávú feladat és nincs hozzá indoklás!",IF(AND($BB4="RH",$O4=0,$AZ4=0),"Nullás a hosszútávú feladat és nincs hozzá indoklás!",IF(AND($BB4="R",$O4=0,$AZ4&lt;300),"Nullás a hosszútávú feladat és rövid hozzá az indoklás!",IF(AND($BB4="RH",$O4=0,$AZ4&lt;300),"Nullás a hosszútávú feladat és rövid hozzá az indoklás!",0)))))</f>
        <v>0</v>
      </c>
      <c r="BS4" s="5">
        <f>IF(AND($BB4="R",$N4=0,$AZ4&gt;29),1,IF(AND($BB4="RH",$N4=0,$AZ4&gt;29),1,0))</f>
        <v>0</v>
      </c>
      <c r="BT4" s="5">
        <f>IF(AND($BB4="H",$O4=0,$AZ4&gt;29),1,IF(AND($BB4="RH",$O4=0,$AZ4&gt;29),1,0))</f>
        <v>0</v>
      </c>
      <c r="BU4" s="5">
        <f>IF($B4="",0,1)</f>
        <v>1</v>
      </c>
      <c r="BV4" s="5">
        <f>IF($C4="",0,1)</f>
        <v>1</v>
      </c>
      <c r="BW4" s="5">
        <f>IF($D4="",0,1)</f>
        <v>1</v>
      </c>
      <c r="BX4" s="5">
        <f>IF($E4="",0,1)</f>
        <v>1</v>
      </c>
      <c r="BY4" s="5">
        <f>IF($L4="",0,1)</f>
        <v>1</v>
      </c>
      <c r="BZ4" s="5">
        <f>IF($M4="",0,1)</f>
        <v>1</v>
      </c>
      <c r="CA4" s="5">
        <f>IF($N4="",0,1)</f>
        <v>1</v>
      </c>
      <c r="CB4" s="5">
        <f>IF($O4="",0,1)</f>
        <v>1</v>
      </c>
      <c r="CC4" s="5">
        <f>IF($P4="",0,1)</f>
        <v>1</v>
      </c>
      <c r="CD4" s="5" t="str">
        <f>IF(AND($BA4=0,$BU4=0),"Hiányos kitöltés! (B-oszlop üres)",IF(AND($BA4=0,$BV4=0),"Hiányos kitöltés! (C-oszlop üres)",IF(AND($BA4=0,$BW4=0),"Hiányos kitöltés! (D-oszlop üres)",IF(AND($BA4=0,$BX4=0),"Hiányos kitöltés! (E-oszlop üres)",IF(AND($BA4=0,$BY4=0),"Hiányos kitöltés! (L-oszlop üres)",IF(AND($BA4=0,$BZ4=0),"Hiányos kitöltés! (M-oszlop üres)",IF(AND($BA4=0,$CA4=0),"Hiányos kitöltés! (N-oszlop üres)",IF(AND($BA4=0,$CB4=0),"Hiányos kitöltés! (O-oszlop üres)",IF(AND($BA4=0,$CC4=0),"Hiányos kitöltés! (P-oszlop üres)",IF(AND($BA4=0,$BG4=0),"Hiányos kitöltés! (I.ütem forrása hiányos!","?"))))))))))</f>
        <v>?</v>
      </c>
      <c r="CE4" s="4" t="str">
        <f>IF($BA4=0,$CD4,IF($BG4=0,"I. ütem forrása nincs kitöltve!",IF($BJ4=0,"II. ütem forrása nincs kitöltve!",IF($BD4=1,"Költségek üteme nem megfelelő (az időtartam és a költség üteme eltér)!",IF(AND(BH4=0,$BA4=1,$BJ4=1,$BD4=1),"Kötelező cellák kitöltve, de az I. ütem forrása hibás!",IF(AND(BJ4=0,$BA4=1,$BJ4=1,$BD4=1),"Kötelező cellák kitöltve, de a II. ütem forrása hibás!",IF(AND($BO4=1,$AZ4&lt;30),"Nullás a rövidtávú feladat és rövid (hiányzik) a hozzá tartozó indoklás!",IF(AND($BP4=1,$AZ4&lt;30),"Nullás a hosszútávú feladat és rövid (hiányzik) a hozzá tartozó indoklás!",IF(AND(BN4=1,C4="1811_RENDKÍVÜLI"),"II. ütemre nem tervezhet Rendkívüli feladatot!",IF(BH4=0,AD4,IF(BK4=0,AS4,IF(AND(BC4=1,$P4&gt;$N4),"EM rendelet 2. melléklet terhére elszámolt költség nem lehet nagyobb az I. ütemre tervezett tényleges költségnél!",IF($AC4&gt;$N4,"Többlet forrást jelölt meg az I. ütemnél! A forrás ne legyen több a költségnél.",IF($AQ4&gt;$O4,"Többlet forrást jelölt meg a II. ütemnél! A forrás ne legyen több a költségnél.","Kitöltés rendben!"))))))))))))))</f>
        <v>Kitöltés rendben!</v>
      </c>
      <c r="CF4" s="5">
        <f>IF(A4="Kitöltés rendben!",1,0)</f>
        <v>1</v>
      </c>
      <c r="CG4" s="5">
        <f>IF(AND($BB4="R",$CF4=1),1,IF(AND($BB4="RH",$CF4=1),1,0))</f>
        <v>0</v>
      </c>
      <c r="CH4" s="5">
        <f>IF(AND($BB4="H",$CF4=1),1,IF(AND($BB4="RH",$CF4=1),1,0))</f>
        <v>1</v>
      </c>
    </row>
    <row r="5" spans="1:86" s="2" customFormat="1" ht="409.5" customHeight="1" x14ac:dyDescent="0.25">
      <c r="A5" s="1" t="str">
        <f>IF($G5="","Nincs VKR kiválasztva!",CE5)</f>
        <v>Kitöltés rendben!</v>
      </c>
      <c r="B5" s="203">
        <v>2</v>
      </c>
      <c r="C5" s="202" t="s">
        <v>36</v>
      </c>
      <c r="D5" s="204" t="s">
        <v>415</v>
      </c>
      <c r="E5" s="204" t="s">
        <v>462</v>
      </c>
      <c r="F5" s="205" t="str">
        <f>VLOOKUP($G5,Összesítő!$B:$F,2,FALSE)</f>
        <v>21-03009-1-035-01-01</v>
      </c>
      <c r="G5" s="202" t="s">
        <v>207</v>
      </c>
      <c r="H5" s="205" t="str">
        <f>AY5&amp;"_"&amp;AW5&amp;"_FIV_"&amp;LEFT(Előlap!$B$6,4)</f>
        <v>4189_2_FIV_2026</v>
      </c>
      <c r="I5" s="205" t="str">
        <f>VLOOKUP($G5,Összesítő!$B:$F,5,FALSE)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5" s="205" t="str">
        <f>VLOOKUP($G5,Összesítő!$B:$F,4,FALSE)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5" s="7">
        <f>N5+O5</f>
        <v>4000000</v>
      </c>
      <c r="L5" s="203">
        <v>2028</v>
      </c>
      <c r="M5" s="203">
        <v>2036</v>
      </c>
      <c r="N5" s="13">
        <v>0</v>
      </c>
      <c r="O5" s="8">
        <v>4000000</v>
      </c>
      <c r="P5" s="8">
        <v>0</v>
      </c>
      <c r="R5" s="8">
        <v>0</v>
      </c>
      <c r="S5" s="8">
        <v>0</v>
      </c>
      <c r="T5" s="8">
        <v>0</v>
      </c>
      <c r="U5" s="8">
        <v>0</v>
      </c>
      <c r="V5" s="8">
        <v>0</v>
      </c>
      <c r="W5" s="8">
        <v>0</v>
      </c>
      <c r="X5" s="8">
        <v>0</v>
      </c>
      <c r="Y5" s="8">
        <v>0</v>
      </c>
      <c r="Z5" s="8">
        <v>0</v>
      </c>
      <c r="AA5" s="8">
        <v>0</v>
      </c>
      <c r="AB5" s="8">
        <v>0</v>
      </c>
      <c r="AC5" s="7">
        <f>SUM(R5:AB5)</f>
        <v>0</v>
      </c>
      <c r="AD5" s="3" t="str">
        <f>IF($G5="","Nincs VKR kiválasztva!",IF(BA5=0,"Hiányos kitöltés!",BF5))</f>
        <v>Nem rövidtávú a feladat.</v>
      </c>
      <c r="AF5" s="8">
        <v>870000</v>
      </c>
      <c r="AG5" s="8">
        <v>0</v>
      </c>
      <c r="AH5" s="8">
        <v>0</v>
      </c>
      <c r="AI5" s="8">
        <v>0</v>
      </c>
      <c r="AJ5" s="8">
        <v>0</v>
      </c>
      <c r="AK5" s="8">
        <v>0</v>
      </c>
      <c r="AL5" s="8">
        <v>0</v>
      </c>
      <c r="AM5" s="8">
        <v>0</v>
      </c>
      <c r="AN5" s="8">
        <v>0</v>
      </c>
      <c r="AO5" s="8">
        <v>0</v>
      </c>
      <c r="AP5" s="8">
        <v>0</v>
      </c>
      <c r="AQ5" s="7">
        <f>SUM(AF5:AP5)</f>
        <v>870000</v>
      </c>
      <c r="AR5" s="202" t="s">
        <v>464</v>
      </c>
      <c r="AS5" s="3" t="str">
        <f>IF($G5="","Nincs VKR kiválasztva!",IF($BA5=0,"Hiányos kitöltés!",IF($BN5=0,"Nem hosszútávú a feladat.",$BL5)))</f>
        <v>Forráshiányos a feladat!</v>
      </c>
      <c r="AU5" s="204" t="s">
        <v>132</v>
      </c>
      <c r="AV5" s="204" t="s">
        <v>132</v>
      </c>
      <c r="AW5" s="205">
        <f>COUNTA($G$3:G5)</f>
        <v>2</v>
      </c>
      <c r="AY5" s="9">
        <f>VLOOKUP($G5,Összesítő!$B:$F,3,FALSE)</f>
        <v>4189</v>
      </c>
      <c r="AZ5" s="9">
        <f>LEN($AU5)</f>
        <v>0</v>
      </c>
      <c r="BA5" s="5">
        <f>IF(OR($B5="",$C5="",$D5="",$E5="",$F5="",$L5="",$M5="",$N5="",$O5="",$P5=""),0,1)</f>
        <v>1</v>
      </c>
      <c r="BB5" s="5" t="str">
        <f>IF($F5="",0,IF(AND($L5=2027,$M5=2027),"R",IF(AND($L5=2027,$M5&gt;2027),"RH",IF(AND($L5&gt;2027,$M5&gt;2027),"H","x"))))</f>
        <v>H</v>
      </c>
      <c r="BC5" s="5">
        <f>IF(OR(BB5="R",BB5="RH"),1,0)</f>
        <v>0</v>
      </c>
      <c r="BD5" s="5">
        <f>IF(AND($BB5="R",$O5&gt;0),1,IF(AND($BB5="H",$N5&gt;0),1,0))</f>
        <v>0</v>
      </c>
      <c r="BE5" s="5">
        <f>IF($AC5&lt;$N5,1,IF($AC5=$N5,0))</f>
        <v>0</v>
      </c>
      <c r="BF5" s="9" t="str">
        <f>IF($L5&gt;2027,"Nem rövidtávú a feladat.",IF($BE5=1,"Az I. ütem nem lehet forráshiányos!",IF($AC5&gt;$N5,"Többlet forrást jelölt meg az I.ütemnél! Kérjük, a többletet az 'Osszesito' fülön tüntesse fel!",IF($AC5=$N5,"A forrás egyenlő a költséggel (I.ütem).",0))))</f>
        <v>Nem rövidtávú a feladat.</v>
      </c>
      <c r="BG5" s="5">
        <f>IF(AND($R5&lt;&gt;"",$S5&lt;&gt;"",$T5&lt;&gt;"",$U5&lt;&gt;"",$V5&lt;&gt;"",$W5&lt;&gt;"",$X5&lt;&gt;"",$Y5&lt;&gt;"",$Z5&lt;&gt;"",$AA5&lt;&gt;"",$AB5&lt;&gt;""),1,0)</f>
        <v>1</v>
      </c>
      <c r="BH5" s="5">
        <f>IF(AND($BG5=1,$N5=$AC5),1,0)</f>
        <v>1</v>
      </c>
      <c r="BI5" s="5">
        <f>IF($AQ5&lt;$O5,1,0)</f>
        <v>1</v>
      </c>
      <c r="BJ5" s="5">
        <f>IF(AND($AF5&lt;&gt;"",$AG5&lt;&gt;"",$AH5&lt;&gt;"",$AI5&lt;&gt;"",$AJ5&lt;&gt;"",$AK5&lt;&gt;"",$AL5&lt;&gt;"",$AM5&lt;&gt;"",$AN5&lt;&gt;"",$AO5&lt;&gt;"",$AP5&lt;&gt;""),1,0)</f>
        <v>1</v>
      </c>
      <c r="BK5" s="5">
        <f>IF(AND($BJ5=1,$O5=$AQ5),1,IF(AND($BJ5=1,$O5&gt;$AQ5,AR5="igen"),1,0))</f>
        <v>1</v>
      </c>
      <c r="BL5" s="4" t="str">
        <f>IF($M5&lt;2028,"Nem hosszútávú a feladat.",IF(AND($BI5=1,$AR5="nem"),"Forráshiányos a feladat? Jelölje az AR-oszlopban!",IF(AND($BI5=0,$AR5="igen"),"Forráshiányosnak jelölte a feladat az AR-oszlopban, de a forrás költség adatok alapnján nem az!",IF(AND($BI5=1,$AR5="igen"),"Forráshiányos a feladat!",IF($AQ5&gt;$O5,"Többlet forrást jelölt meg az II.ütemnél! Kérjük, a többletet az 'Osszesito' fülön tüntesse fel!",IF($AQ5=$O5,"A forrás egyenlő a költséggel (II.ütem).",0))))))</f>
        <v>Forráshiányos a feladat!</v>
      </c>
      <c r="BM5" s="5">
        <f>IF($M5&lt;2028,1,0)</f>
        <v>0</v>
      </c>
      <c r="BN5" s="5">
        <f>IF($M5&gt;2027,1,0)</f>
        <v>1</v>
      </c>
      <c r="BO5" s="5">
        <f>IF(AND($BM5=1,$N5=0),1,0)</f>
        <v>0</v>
      </c>
      <c r="BP5" s="5">
        <f>IF(AND($BN5=1,$O5=0),1,0)</f>
        <v>0</v>
      </c>
      <c r="BQ5" s="5">
        <f>IF(AND($BB5="R",$N5=0,$AZ5&gt;29),1,IF(AND($BB5="RH",$N5=0,$AZ5&gt;29),1,0))</f>
        <v>0</v>
      </c>
      <c r="BR5" s="9">
        <f>IF($BN5=0,"Nincs hosszútávú terv!",IF(AND($BB5="H",$O5=0,$AZ5=0),"Nullás a hosszútávú feladat és nincs hozzá indoklás!",IF(AND($BB5="RH",$O5=0,$AZ5=0),"Nullás a hosszútávú feladat és nincs hozzá indoklás!",IF(AND($BB5="R",$O5=0,$AZ5&lt;300),"Nullás a hosszútávú feladat és rövid hozzá az indoklás!",IF(AND($BB5="RH",$O5=0,$AZ5&lt;300),"Nullás a hosszútávú feladat és rövid hozzá az indoklás!",0)))))</f>
        <v>0</v>
      </c>
      <c r="BS5" s="5">
        <f>IF(AND($BB5="R",$N5=0,$AZ5&gt;29),1,IF(AND($BB5="RH",$N5=0,$AZ5&gt;29),1,0))</f>
        <v>0</v>
      </c>
      <c r="BT5" s="5">
        <f>IF(AND($BB5="H",$O5=0,$AZ5&gt;29),1,IF(AND($BB5="RH",$O5=0,$AZ5&gt;29),1,0))</f>
        <v>0</v>
      </c>
      <c r="BU5" s="5">
        <f>IF($B5="",0,1)</f>
        <v>1</v>
      </c>
      <c r="BV5" s="5">
        <f>IF($C5="",0,1)</f>
        <v>1</v>
      </c>
      <c r="BW5" s="5">
        <f>IF($D5="",0,1)</f>
        <v>1</v>
      </c>
      <c r="BX5" s="5">
        <f>IF($E5="",0,1)</f>
        <v>1</v>
      </c>
      <c r="BY5" s="5">
        <f>IF($L5="",0,1)</f>
        <v>1</v>
      </c>
      <c r="BZ5" s="5">
        <f>IF($M5="",0,1)</f>
        <v>1</v>
      </c>
      <c r="CA5" s="5">
        <f>IF($N5="",0,1)</f>
        <v>1</v>
      </c>
      <c r="CB5" s="5">
        <f>IF($O5="",0,1)</f>
        <v>1</v>
      </c>
      <c r="CC5" s="5">
        <f>IF($P5="",0,1)</f>
        <v>1</v>
      </c>
      <c r="CD5" s="5" t="str">
        <f>IF(AND($BA5=0,$BU5=0),"Hiányos kitöltés! (B-oszlop üres)",IF(AND($BA5=0,$BV5=0),"Hiányos kitöltés! (C-oszlop üres)",IF(AND($BA5=0,$BW5=0),"Hiányos kitöltés! (D-oszlop üres)",IF(AND($BA5=0,$BX5=0),"Hiányos kitöltés! (E-oszlop üres)",IF(AND($BA5=0,$BY5=0),"Hiányos kitöltés! (L-oszlop üres)",IF(AND($BA5=0,$BZ5=0),"Hiányos kitöltés! (M-oszlop üres)",IF(AND($BA5=0,$CA5=0),"Hiányos kitöltés! (N-oszlop üres)",IF(AND($BA5=0,$CB5=0),"Hiányos kitöltés! (O-oszlop üres)",IF(AND($BA5=0,$CC5=0),"Hiányos kitöltés! (P-oszlop üres)",IF(AND($BA5=0,$BG5=0),"Hiányos kitöltés! (I.ütem forrása hiányos!","?"))))))))))</f>
        <v>?</v>
      </c>
      <c r="CE5" s="4" t="str">
        <f>IF($BA5=0,$CD5,IF($BG5=0,"I. ütem forrása nincs kitöltve!",IF($BJ5=0,"II. ütem forrása nincs kitöltve!",IF($BD5=1,"Költségek üteme nem megfelelő (az időtartam és a költség üteme eltér)!",IF(AND(BH5=0,$BA5=1,$BJ5=1,$BD5=1),"Kötelező cellák kitöltve, de az I. ütem forrása hibás!",IF(AND(BJ5=0,$BA5=1,$BJ5=1,$BD5=1),"Kötelező cellák kitöltve, de a II. ütem forrása hibás!",IF(AND($BO5=1,$AZ5&lt;30),"Nullás a rövidtávú feladat és rövid (hiányzik) a hozzá tartozó indoklás!",IF(AND($BP5=1,$AZ5&lt;30),"Nullás a hosszútávú feladat és rövid (hiányzik) a hozzá tartozó indoklás!",IF(AND(BN5=1,C5="1811_RENDKÍVÜLI"),"II. ütemre nem tervezhet Rendkívüli feladatot!",IF(BH5=0,AD5,IF(BK5=0,AS5,IF(AND(BC5=1,$P5&gt;$N5),"EM rendelet 2. melléklet terhére elszámolt költség nem lehet nagyobb az I. ütemre tervezett tényleges költségnél!",IF($AC5&gt;$N5,"Többlet forrást jelölt meg az I. ütemnél! A forrás ne legyen több a költségnél.",IF($AQ5&gt;$O5,"Többlet forrást jelölt meg a II. ütemnél! A forrás ne legyen több a költségnél.","Kitöltés rendben!"))))))))))))))</f>
        <v>Kitöltés rendben!</v>
      </c>
      <c r="CF5" s="5">
        <f>IF(A5="Kitöltés rendben!",1,0)</f>
        <v>1</v>
      </c>
      <c r="CG5" s="5">
        <f>IF(AND($BB5="R",$CF5=1),1,IF(AND($BB5="RH",$CF5=1),1,0))</f>
        <v>0</v>
      </c>
      <c r="CH5" s="5">
        <f>IF(AND($BB5="H",$CF5=1),1,IF(AND($BB5="RH",$CF5=1),1,0))</f>
        <v>1</v>
      </c>
    </row>
    <row r="6" spans="1:86" s="2" customFormat="1" ht="409.5" customHeight="1" x14ac:dyDescent="0.25">
      <c r="A6" s="1" t="str">
        <f>IF($G6="","Nincs VKR kiválasztva!",CE6)</f>
        <v>Kitöltés rendben!</v>
      </c>
      <c r="B6" s="203">
        <v>2</v>
      </c>
      <c r="C6" s="202" t="s">
        <v>98</v>
      </c>
      <c r="D6" s="204" t="s">
        <v>416</v>
      </c>
      <c r="E6" s="204" t="s">
        <v>462</v>
      </c>
      <c r="F6" s="205" t="str">
        <f>VLOOKUP($G6,Összesítő!$B:$F,2,FALSE)</f>
        <v>21-03009-1-035-01-01</v>
      </c>
      <c r="G6" s="202" t="s">
        <v>207</v>
      </c>
      <c r="H6" s="205" t="str">
        <f>AY6&amp;"_"&amp;AW6&amp;"_FIV_"&amp;LEFT(Előlap!$B$6,4)</f>
        <v>4189_3_FIV_2026</v>
      </c>
      <c r="I6" s="205" t="str">
        <f>VLOOKUP($G6,Összesítő!$B:$F,5,FALSE)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6" s="205" t="str">
        <f>VLOOKUP($G6,Összesítő!$B:$F,4,FALSE)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6" s="7">
        <f>N6+O6</f>
        <v>550000</v>
      </c>
      <c r="L6" s="203">
        <v>2028</v>
      </c>
      <c r="M6" s="203">
        <v>2036</v>
      </c>
      <c r="N6" s="13">
        <v>0</v>
      </c>
      <c r="O6" s="8">
        <v>550000</v>
      </c>
      <c r="P6" s="8">
        <v>0</v>
      </c>
      <c r="R6" s="8">
        <v>0</v>
      </c>
      <c r="S6" s="8">
        <v>0</v>
      </c>
      <c r="T6" s="8">
        <v>0</v>
      </c>
      <c r="U6" s="8">
        <v>0</v>
      </c>
      <c r="V6" s="8">
        <v>0</v>
      </c>
      <c r="W6" s="8">
        <v>0</v>
      </c>
      <c r="X6" s="8">
        <v>0</v>
      </c>
      <c r="Y6" s="8">
        <v>0</v>
      </c>
      <c r="Z6" s="8">
        <v>0</v>
      </c>
      <c r="AA6" s="8">
        <v>0</v>
      </c>
      <c r="AB6" s="8">
        <v>0</v>
      </c>
      <c r="AC6" s="7">
        <f>SUM(R6:AB6)</f>
        <v>0</v>
      </c>
      <c r="AD6" s="3" t="str">
        <f>IF($G6="","Nincs VKR kiválasztva!",IF(BA6=0,"Hiányos kitöltés!",BF6))</f>
        <v>Nem rövidtávú a feladat.</v>
      </c>
      <c r="AF6" s="8">
        <v>125000</v>
      </c>
      <c r="AG6" s="8">
        <v>0</v>
      </c>
      <c r="AH6" s="8">
        <v>0</v>
      </c>
      <c r="AI6" s="8">
        <v>0</v>
      </c>
      <c r="AJ6" s="8">
        <v>0</v>
      </c>
      <c r="AK6" s="8">
        <v>0</v>
      </c>
      <c r="AL6" s="8">
        <v>0</v>
      </c>
      <c r="AM6" s="8">
        <v>0</v>
      </c>
      <c r="AN6" s="8">
        <v>0</v>
      </c>
      <c r="AO6" s="8">
        <v>0</v>
      </c>
      <c r="AP6" s="8">
        <v>0</v>
      </c>
      <c r="AQ6" s="7">
        <f>SUM(AF6:AP6)</f>
        <v>125000</v>
      </c>
      <c r="AR6" s="202" t="s">
        <v>464</v>
      </c>
      <c r="AS6" s="3" t="str">
        <f>IF($G6="","Nincs VKR kiválasztva!",IF($BA6=0,"Hiányos kitöltés!",IF($BN6=0,"Nem hosszútávú a feladat.",$BL6)))</f>
        <v>Forráshiányos a feladat!</v>
      </c>
      <c r="AU6" s="204" t="s">
        <v>132</v>
      </c>
      <c r="AV6" s="204" t="s">
        <v>132</v>
      </c>
      <c r="AW6" s="205">
        <f>COUNTA($G$3:G6)</f>
        <v>3</v>
      </c>
      <c r="AY6" s="9">
        <f>VLOOKUP($G6,Összesítő!$B:$F,3,FALSE)</f>
        <v>4189</v>
      </c>
      <c r="AZ6" s="9">
        <f>LEN($AU6)</f>
        <v>0</v>
      </c>
      <c r="BA6" s="5">
        <f>IF(OR($B6="",$C6="",$D6="",$E6="",$F6="",$L6="",$M6="",$N6="",$O6="",$P6=""),0,1)</f>
        <v>1</v>
      </c>
      <c r="BB6" s="5" t="str">
        <f>IF($F6="",0,IF(AND($L6=2027,$M6=2027),"R",IF(AND($L6=2027,$M6&gt;2027),"RH",IF(AND($L6&gt;2027,$M6&gt;2027),"H","x"))))</f>
        <v>H</v>
      </c>
      <c r="BC6" s="5">
        <f>IF(OR(BB6="R",BB6="RH"),1,0)</f>
        <v>0</v>
      </c>
      <c r="BD6" s="5">
        <f>IF(AND($BB6="R",$O6&gt;0),1,IF(AND($BB6="H",$N6&gt;0),1,0))</f>
        <v>0</v>
      </c>
      <c r="BE6" s="5">
        <f>IF($AC6&lt;$N6,1,IF($AC6=$N6,0))</f>
        <v>0</v>
      </c>
      <c r="BF6" s="9" t="str">
        <f>IF($L6&gt;2027,"Nem rövidtávú a feladat.",IF($BE6=1,"Az I. ütem nem lehet forráshiányos!",IF($AC6&gt;$N6,"Többlet forrást jelölt meg az I.ütemnél! Kérjük, a többletet az 'Osszesito' fülön tüntesse fel!",IF($AC6=$N6,"A forrás egyenlő a költséggel (I.ütem).",0))))</f>
        <v>Nem rövidtávú a feladat.</v>
      </c>
      <c r="BG6" s="5">
        <f>IF(AND($R6&lt;&gt;"",$S6&lt;&gt;"",$T6&lt;&gt;"",$U6&lt;&gt;"",$V6&lt;&gt;"",$W6&lt;&gt;"",$X6&lt;&gt;"",$Y6&lt;&gt;"",$Z6&lt;&gt;"",$AA6&lt;&gt;"",$AB6&lt;&gt;""),1,0)</f>
        <v>1</v>
      </c>
      <c r="BH6" s="5">
        <f>IF(AND($BG6=1,$N6=$AC6),1,0)</f>
        <v>1</v>
      </c>
      <c r="BI6" s="5">
        <f>IF($AQ6&lt;$O6,1,0)</f>
        <v>1</v>
      </c>
      <c r="BJ6" s="5">
        <f>IF(AND($AF6&lt;&gt;"",$AG6&lt;&gt;"",$AH6&lt;&gt;"",$AI6&lt;&gt;"",$AJ6&lt;&gt;"",$AK6&lt;&gt;"",$AL6&lt;&gt;"",$AM6&lt;&gt;"",$AN6&lt;&gt;"",$AO6&lt;&gt;"",$AP6&lt;&gt;""),1,0)</f>
        <v>1</v>
      </c>
      <c r="BK6" s="5">
        <f>IF(AND($BJ6=1,$O6=$AQ6),1,IF(AND($BJ6=1,$O6&gt;$AQ6,AR6="igen"),1,0))</f>
        <v>1</v>
      </c>
      <c r="BL6" s="4" t="str">
        <f>IF($M6&lt;2028,"Nem hosszútávú a feladat.",IF(AND($BI6=1,$AR6="nem"),"Forráshiányos a feladat? Jelölje az AR-oszlopban!",IF(AND($BI6=0,$AR6="igen"),"Forráshiányosnak jelölte a feladat az AR-oszlopban, de a forrás költség adatok alapnján nem az!",IF(AND($BI6=1,$AR6="igen"),"Forráshiányos a feladat!",IF($AQ6&gt;$O6,"Többlet forrást jelölt meg az II.ütemnél! Kérjük, a többletet az 'Osszesito' fülön tüntesse fel!",IF($AQ6=$O6,"A forrás egyenlő a költséggel (II.ütem).",0))))))</f>
        <v>Forráshiányos a feladat!</v>
      </c>
      <c r="BM6" s="5">
        <f>IF($M6&lt;2028,1,0)</f>
        <v>0</v>
      </c>
      <c r="BN6" s="5">
        <f>IF($M6&gt;2027,1,0)</f>
        <v>1</v>
      </c>
      <c r="BO6" s="5">
        <f>IF(AND($BM6=1,$N6=0),1,0)</f>
        <v>0</v>
      </c>
      <c r="BP6" s="5">
        <f>IF(AND($BN6=1,$O6=0),1,0)</f>
        <v>0</v>
      </c>
      <c r="BQ6" s="5">
        <f>IF(AND($BB6="R",$N6=0,$AZ6&gt;29),1,IF(AND($BB6="RH",$N6=0,$AZ6&gt;29),1,0))</f>
        <v>0</v>
      </c>
      <c r="BR6" s="9">
        <f>IF($BN6=0,"Nincs hosszútávú terv!",IF(AND($BB6="H",$O6=0,$AZ6=0),"Nullás a hosszútávú feladat és nincs hozzá indoklás!",IF(AND($BB6="RH",$O6=0,$AZ6=0),"Nullás a hosszútávú feladat és nincs hozzá indoklás!",IF(AND($BB6="R",$O6=0,$AZ6&lt;300),"Nullás a hosszútávú feladat és rövid hozzá az indoklás!",IF(AND($BB6="RH",$O6=0,$AZ6&lt;300),"Nullás a hosszútávú feladat és rövid hozzá az indoklás!",0)))))</f>
        <v>0</v>
      </c>
      <c r="BS6" s="5">
        <f>IF(AND($BB6="R",$N6=0,$AZ6&gt;29),1,IF(AND($BB6="RH",$N6=0,$AZ6&gt;29),1,0))</f>
        <v>0</v>
      </c>
      <c r="BT6" s="5">
        <f>IF(AND($BB6="H",$O6=0,$AZ6&gt;29),1,IF(AND($BB6="RH",$O6=0,$AZ6&gt;29),1,0))</f>
        <v>0</v>
      </c>
      <c r="BU6" s="5">
        <f>IF($B6="",0,1)</f>
        <v>1</v>
      </c>
      <c r="BV6" s="5">
        <f>IF($C6="",0,1)</f>
        <v>1</v>
      </c>
      <c r="BW6" s="5">
        <f>IF($D6="",0,1)</f>
        <v>1</v>
      </c>
      <c r="BX6" s="5">
        <f>IF($E6="",0,1)</f>
        <v>1</v>
      </c>
      <c r="BY6" s="5">
        <f>IF($L6="",0,1)</f>
        <v>1</v>
      </c>
      <c r="BZ6" s="5">
        <f>IF($M6="",0,1)</f>
        <v>1</v>
      </c>
      <c r="CA6" s="5">
        <f>IF($N6="",0,1)</f>
        <v>1</v>
      </c>
      <c r="CB6" s="5">
        <f>IF($O6="",0,1)</f>
        <v>1</v>
      </c>
      <c r="CC6" s="5">
        <f>IF($P6="",0,1)</f>
        <v>1</v>
      </c>
      <c r="CD6" s="5" t="str">
        <f>IF(AND($BA6=0,$BU6=0),"Hiányos kitöltés! (B-oszlop üres)",IF(AND($BA6=0,$BV6=0),"Hiányos kitöltés! (C-oszlop üres)",IF(AND($BA6=0,$BW6=0),"Hiányos kitöltés! (D-oszlop üres)",IF(AND($BA6=0,$BX6=0),"Hiányos kitöltés! (E-oszlop üres)",IF(AND($BA6=0,$BY6=0),"Hiányos kitöltés! (L-oszlop üres)",IF(AND($BA6=0,$BZ6=0),"Hiányos kitöltés! (M-oszlop üres)",IF(AND($BA6=0,$CA6=0),"Hiányos kitöltés! (N-oszlop üres)",IF(AND($BA6=0,$CB6=0),"Hiányos kitöltés! (O-oszlop üres)",IF(AND($BA6=0,$CC6=0),"Hiányos kitöltés! (P-oszlop üres)",IF(AND($BA6=0,$BG6=0),"Hiányos kitöltés! (I.ütem forrása hiányos!","?"))))))))))</f>
        <v>?</v>
      </c>
      <c r="CE6" s="4" t="str">
        <f>IF($BA6=0,$CD6,IF($BG6=0,"I. ütem forrása nincs kitöltve!",IF($BJ6=0,"II. ütem forrása nincs kitöltve!",IF($BD6=1,"Költségek üteme nem megfelelő (az időtartam és a költség üteme eltér)!",IF(AND(BH6=0,$BA6=1,$BJ6=1,$BD6=1),"Kötelező cellák kitöltve, de az I. ütem forrása hibás!",IF(AND(BJ6=0,$BA6=1,$BJ6=1,$BD6=1),"Kötelező cellák kitöltve, de a II. ütem forrása hibás!",IF(AND($BO6=1,$AZ6&lt;30),"Nullás a rövidtávú feladat és rövid (hiányzik) a hozzá tartozó indoklás!",IF(AND($BP6=1,$AZ6&lt;30),"Nullás a hosszútávú feladat és rövid (hiányzik) a hozzá tartozó indoklás!",IF(AND(BN6=1,C6="1811_RENDKÍVÜLI"),"II. ütemre nem tervezhet Rendkívüli feladatot!",IF(BH6=0,AD6,IF(BK6=0,AS6,IF(AND(BC6=1,$P6&gt;$N6),"EM rendelet 2. melléklet terhére elszámolt költség nem lehet nagyobb az I. ütemre tervezett tényleges költségnél!",IF($AC6&gt;$N6,"Többlet forrást jelölt meg az I. ütemnél! A forrás ne legyen több a költségnél.",IF($AQ6&gt;$O6,"Többlet forrást jelölt meg a II. ütemnél! A forrás ne legyen több a költségnél.","Kitöltés rendben!"))))))))))))))</f>
        <v>Kitöltés rendben!</v>
      </c>
      <c r="CF6" s="5">
        <f>IF(A6="Kitöltés rendben!",1,0)</f>
        <v>1</v>
      </c>
      <c r="CG6" s="5">
        <f>IF(AND($BB6="R",$CF6=1),1,IF(AND($BB6="RH",$CF6=1),1,0))</f>
        <v>0</v>
      </c>
      <c r="CH6" s="5">
        <f>IF(AND($BB6="H",$CF6=1),1,IF(AND($BB6="RH",$CF6=1),1,0))</f>
        <v>1</v>
      </c>
    </row>
    <row r="7" spans="1:86" s="2" customFormat="1" ht="409.5" customHeight="1" x14ac:dyDescent="0.25">
      <c r="A7" s="1" t="str">
        <f t="shared" ref="A7:A59" si="0">IF($G7="","Nincs VKR kiválasztva!",CE7)</f>
        <v>Kitöltés rendben!</v>
      </c>
      <c r="B7" s="203">
        <v>2</v>
      </c>
      <c r="C7" s="202" t="s">
        <v>75</v>
      </c>
      <c r="D7" s="204" t="s">
        <v>417</v>
      </c>
      <c r="E7" s="204" t="s">
        <v>462</v>
      </c>
      <c r="F7" s="205" t="str">
        <f>VLOOKUP($G7,Összesítő!$B:$F,2,FALSE)</f>
        <v>21-03009-1-035-01-01</v>
      </c>
      <c r="G7" s="202" t="s">
        <v>207</v>
      </c>
      <c r="H7" s="205" t="str">
        <f>AY7&amp;"_"&amp;AW7&amp;"_FIV_"&amp;LEFT(Előlap!$B$6,4)</f>
        <v>4189_4_FIV_2026</v>
      </c>
      <c r="I7" s="205" t="str">
        <f>VLOOKUP($G7,Összesítő!$B:$F,5,FALSE)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7" s="205" t="str">
        <f>VLOOKUP($G7,Összesítő!$B:$F,4,FALSE)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7" s="7">
        <f t="shared" ref="K7:K59" si="1">N7+O7</f>
        <v>50000</v>
      </c>
      <c r="L7" s="203">
        <v>2028</v>
      </c>
      <c r="M7" s="203">
        <v>2036</v>
      </c>
      <c r="N7" s="13">
        <v>0</v>
      </c>
      <c r="O7" s="8">
        <v>50000</v>
      </c>
      <c r="P7" s="8">
        <v>0</v>
      </c>
      <c r="R7" s="8">
        <v>0</v>
      </c>
      <c r="S7" s="8">
        <v>0</v>
      </c>
      <c r="T7" s="8">
        <v>0</v>
      </c>
      <c r="U7" s="8">
        <v>0</v>
      </c>
      <c r="V7" s="8">
        <v>0</v>
      </c>
      <c r="W7" s="8">
        <v>0</v>
      </c>
      <c r="X7" s="8">
        <v>0</v>
      </c>
      <c r="Y7" s="8">
        <v>0</v>
      </c>
      <c r="Z7" s="8">
        <v>0</v>
      </c>
      <c r="AA7" s="8">
        <v>0</v>
      </c>
      <c r="AB7" s="8">
        <v>0</v>
      </c>
      <c r="AC7" s="7">
        <f t="shared" ref="AC7:AC59" si="2">SUM(R7:AB7)</f>
        <v>0</v>
      </c>
      <c r="AD7" s="3" t="str">
        <f t="shared" ref="AD7:AD59" si="3">IF($G7="","Nincs VKR kiválasztva!",IF(BA7=0,"Hiányos kitöltés!",BF7))</f>
        <v>Nem rövidtávú a feladat.</v>
      </c>
      <c r="AF7" s="8">
        <v>15000</v>
      </c>
      <c r="AG7" s="8">
        <v>0</v>
      </c>
      <c r="AH7" s="8">
        <v>0</v>
      </c>
      <c r="AI7" s="8">
        <v>0</v>
      </c>
      <c r="AJ7" s="8">
        <v>0</v>
      </c>
      <c r="AK7" s="8">
        <v>0</v>
      </c>
      <c r="AL7" s="8">
        <v>0</v>
      </c>
      <c r="AM7" s="8">
        <v>0</v>
      </c>
      <c r="AN7" s="8">
        <v>0</v>
      </c>
      <c r="AO7" s="8">
        <v>0</v>
      </c>
      <c r="AP7" s="8">
        <v>0</v>
      </c>
      <c r="AQ7" s="7">
        <f t="shared" ref="AQ7:AQ59" si="4">SUM(AF7:AP7)</f>
        <v>15000</v>
      </c>
      <c r="AR7" s="202" t="s">
        <v>464</v>
      </c>
      <c r="AS7" s="3" t="str">
        <f t="shared" ref="AS7:AS59" si="5">IF($G7="","Nincs VKR kiválasztva!",IF($BA7=0,"Hiányos kitöltés!",IF($BN7=0,"Nem hosszútávú a feladat.",$BL7)))</f>
        <v>Forráshiányos a feladat!</v>
      </c>
      <c r="AU7" s="204" t="s">
        <v>132</v>
      </c>
      <c r="AV7" s="204" t="s">
        <v>132</v>
      </c>
      <c r="AW7" s="205">
        <f>COUNTA($G$3:G7)</f>
        <v>4</v>
      </c>
      <c r="AY7" s="9">
        <f>VLOOKUP($G7,Összesítő!$B:$F,3,FALSE)</f>
        <v>4189</v>
      </c>
      <c r="AZ7" s="9">
        <f t="shared" ref="AZ7:AZ59" si="6">LEN($AU7)</f>
        <v>0</v>
      </c>
      <c r="BA7" s="5">
        <f t="shared" ref="BA7:BA59" si="7">IF(OR($B7="",$C7="",$D7="",$E7="",$F7="",$L7="",$M7="",$N7="",$O7="",$P7=""),0,1)</f>
        <v>1</v>
      </c>
      <c r="BB7" s="5" t="str">
        <f t="shared" ref="BB7:BB59" si="8">IF($F7="",0,IF(AND($L7=2027,$M7=2027),"R",IF(AND($L7=2027,$M7&gt;2027),"RH",IF(AND($L7&gt;2027,$M7&gt;2027),"H","x"))))</f>
        <v>H</v>
      </c>
      <c r="BC7" s="5">
        <f t="shared" ref="BC7:BC59" si="9">IF(OR(BB7="R",BB7="RH"),1,0)</f>
        <v>0</v>
      </c>
      <c r="BD7" s="5">
        <f t="shared" ref="BD7:BD59" si="10">IF(AND($BB7="R",$O7&gt;0),1,IF(AND($BB7="H",$N7&gt;0),1,0))</f>
        <v>0</v>
      </c>
      <c r="BE7" s="5">
        <f t="shared" ref="BE7:BE59" si="11">IF($AC7&lt;$N7,1,IF($AC7=$N7,0))</f>
        <v>0</v>
      </c>
      <c r="BF7" s="9" t="str">
        <f t="shared" ref="BF7:BF59" si="12">IF($L7&gt;2027,"Nem rövidtávú a feladat.",IF($BE7=1,"Az I. ütem nem lehet forráshiányos!",IF($AC7&gt;$N7,"Többlet forrást jelölt meg az I.ütemnél! Kérjük, a többletet az 'Osszesito' fülön tüntesse fel!",IF($AC7=$N7,"A forrás egyenlő a költséggel (I.ütem).",0))))</f>
        <v>Nem rövidtávú a feladat.</v>
      </c>
      <c r="BG7" s="5">
        <f t="shared" ref="BG7:BG59" si="13">IF(AND($R7&lt;&gt;"",$S7&lt;&gt;"",$T7&lt;&gt;"",$U7&lt;&gt;"",$V7&lt;&gt;"",$W7&lt;&gt;"",$X7&lt;&gt;"",$Y7&lt;&gt;"",$Z7&lt;&gt;"",$AA7&lt;&gt;"",$AB7&lt;&gt;""),1,0)</f>
        <v>1</v>
      </c>
      <c r="BH7" s="5">
        <f t="shared" ref="BH7:BH59" si="14">IF(AND($BG7=1,$N7=$AC7),1,0)</f>
        <v>1</v>
      </c>
      <c r="BI7" s="5">
        <f t="shared" ref="BI7:BI59" si="15">IF($AQ7&lt;$O7,1,0)</f>
        <v>1</v>
      </c>
      <c r="BJ7" s="5">
        <f t="shared" ref="BJ7:BJ59" si="16">IF(AND($AF7&lt;&gt;"",$AG7&lt;&gt;"",$AH7&lt;&gt;"",$AI7&lt;&gt;"",$AJ7&lt;&gt;"",$AK7&lt;&gt;"",$AL7&lt;&gt;"",$AM7&lt;&gt;"",$AN7&lt;&gt;"",$AO7&lt;&gt;"",$AP7&lt;&gt;""),1,0)</f>
        <v>1</v>
      </c>
      <c r="BK7" s="5">
        <f t="shared" ref="BK7:BK59" si="17">IF(AND($BJ7=1,$O7=$AQ7),1,IF(AND($BJ7=1,$O7&gt;$AQ7,AR7="igen"),1,0))</f>
        <v>1</v>
      </c>
      <c r="BL7" s="4" t="str">
        <f t="shared" ref="BL7:BL59" si="18">IF($M7&lt;2028,"Nem hosszútávú a feladat.",IF(AND($BI7=1,$AR7="nem"),"Forráshiányos a feladat? Jelölje az AR-oszlopban!",IF(AND($BI7=0,$AR7="igen"),"Forráshiányosnak jelölte a feladat az AR-oszlopban, de a forrás költség adatok alapnján nem az!",IF(AND($BI7=1,$AR7="igen"),"Forráshiányos a feladat!",IF($AQ7&gt;$O7,"Többlet forrást jelölt meg az II.ütemnél! Kérjük, a többletet az 'Osszesito' fülön tüntesse fel!",IF($AQ7=$O7,"A forrás egyenlő a költséggel (II.ütem).",0))))))</f>
        <v>Forráshiányos a feladat!</v>
      </c>
      <c r="BM7" s="5">
        <f t="shared" ref="BM7:BM59" si="19">IF($M7&lt;2028,1,0)</f>
        <v>0</v>
      </c>
      <c r="BN7" s="5">
        <f t="shared" ref="BN7:BN59" si="20">IF($M7&gt;2027,1,0)</f>
        <v>1</v>
      </c>
      <c r="BO7" s="5">
        <f t="shared" ref="BO7:BO59" si="21">IF(AND($BM7=1,$N7=0),1,0)</f>
        <v>0</v>
      </c>
      <c r="BP7" s="5">
        <f t="shared" ref="BP7:BP59" si="22">IF(AND($BN7=1,$O7=0),1,0)</f>
        <v>0</v>
      </c>
      <c r="BQ7" s="5">
        <f t="shared" ref="BQ7:BQ59" si="23">IF(AND($BB7="R",$N7=0,$AZ7&gt;29),1,IF(AND($BB7="RH",$N7=0,$AZ7&gt;29),1,0))</f>
        <v>0</v>
      </c>
      <c r="BR7" s="9">
        <f t="shared" ref="BR7:BR59" si="24">IF($BN7=0,"Nincs hosszútávú terv!",IF(AND($BB7="H",$O7=0,$AZ7=0),"Nullás a hosszútávú feladat és nincs hozzá indoklás!",IF(AND($BB7="RH",$O7=0,$AZ7=0),"Nullás a hosszútávú feladat és nincs hozzá indoklás!",IF(AND($BB7="R",$O7=0,$AZ7&lt;300),"Nullás a hosszútávú feladat és rövid hozzá az indoklás!",IF(AND($BB7="RH",$O7=0,$AZ7&lt;300),"Nullás a hosszútávú feladat és rövid hozzá az indoklás!",0)))))</f>
        <v>0</v>
      </c>
      <c r="BS7" s="5">
        <f t="shared" ref="BS7:BS59" si="25">IF(AND($BB7="R",$N7=0,$AZ7&gt;29),1,IF(AND($BB7="RH",$N7=0,$AZ7&gt;29),1,0))</f>
        <v>0</v>
      </c>
      <c r="BT7" s="5">
        <f t="shared" ref="BT7:BT59" si="26">IF(AND($BB7="H",$O7=0,$AZ7&gt;29),1,IF(AND($BB7="RH",$O7=0,$AZ7&gt;29),1,0))</f>
        <v>0</v>
      </c>
      <c r="BU7" s="5">
        <f t="shared" ref="BU7:BU59" si="27">IF($B7="",0,1)</f>
        <v>1</v>
      </c>
      <c r="BV7" s="5">
        <f t="shared" ref="BV7:BV59" si="28">IF($C7="",0,1)</f>
        <v>1</v>
      </c>
      <c r="BW7" s="5">
        <f t="shared" ref="BW7:BW59" si="29">IF($D7="",0,1)</f>
        <v>1</v>
      </c>
      <c r="BX7" s="5">
        <f t="shared" ref="BX7:BX59" si="30">IF($E7="",0,1)</f>
        <v>1</v>
      </c>
      <c r="BY7" s="5">
        <f t="shared" ref="BY7:BY59" si="31">IF($L7="",0,1)</f>
        <v>1</v>
      </c>
      <c r="BZ7" s="5">
        <f t="shared" ref="BZ7:BZ59" si="32">IF($M7="",0,1)</f>
        <v>1</v>
      </c>
      <c r="CA7" s="5">
        <f t="shared" ref="CA7:CA59" si="33">IF($N7="",0,1)</f>
        <v>1</v>
      </c>
      <c r="CB7" s="5">
        <f t="shared" ref="CB7:CB59" si="34">IF($O7="",0,1)</f>
        <v>1</v>
      </c>
      <c r="CC7" s="5">
        <f t="shared" ref="CC7:CC59" si="35">IF($P7="",0,1)</f>
        <v>1</v>
      </c>
      <c r="CD7" s="5" t="str">
        <f t="shared" ref="CD7:CD59" si="36">IF(AND($BA7=0,$BU7=0),"Hiányos kitöltés! (B-oszlop üres)",IF(AND($BA7=0,$BV7=0),"Hiányos kitöltés! (C-oszlop üres)",IF(AND($BA7=0,$BW7=0),"Hiányos kitöltés! (D-oszlop üres)",IF(AND($BA7=0,$BX7=0),"Hiányos kitöltés! (E-oszlop üres)",IF(AND($BA7=0,$BY7=0),"Hiányos kitöltés! (L-oszlop üres)",IF(AND($BA7=0,$BZ7=0),"Hiányos kitöltés! (M-oszlop üres)",IF(AND($BA7=0,$CA7=0),"Hiányos kitöltés! (N-oszlop üres)",IF(AND($BA7=0,$CB7=0),"Hiányos kitöltés! (O-oszlop üres)",IF(AND($BA7=0,$CC7=0),"Hiányos kitöltés! (P-oszlop üres)",IF(AND($BA7=0,$BG7=0),"Hiányos kitöltés! (I.ütem forrása hiányos!","?"))))))))))</f>
        <v>?</v>
      </c>
      <c r="CE7" s="4" t="str">
        <f t="shared" ref="CE7:CE59" si="37">IF($BA7=0,$CD7,IF($BG7=0,"I. ütem forrása nincs kitöltve!",IF($BJ7=0,"II. ütem forrása nincs kitöltve!",IF($BD7=1,"Költségek üteme nem megfelelő (az időtartam és a költség üteme eltér)!",IF(AND(BH7=0,$BA7=1,$BJ7=1,$BD7=1),"Kötelező cellák kitöltve, de az I. ütem forrása hibás!",IF(AND(BJ7=0,$BA7=1,$BJ7=1,$BD7=1),"Kötelező cellák kitöltve, de a II. ütem forrása hibás!",IF(AND($BO7=1,$AZ7&lt;30),"Nullás a rövidtávú feladat és rövid (hiányzik) a hozzá tartozó indoklás!",IF(AND($BP7=1,$AZ7&lt;30),"Nullás a hosszútávú feladat és rövid (hiányzik) a hozzá tartozó indoklás!",IF(AND(BN7=1,C7="1811_RENDKÍVÜLI"),"II. ütemre nem tervezhet Rendkívüli feladatot!",IF(BH7=0,AD7,IF(BK7=0,AS7,IF(AND(BC7=1,$P7&gt;$N7),"EM rendelet 2. melléklet terhére elszámolt költség nem lehet nagyobb az I. ütemre tervezett tényleges költségnél!",IF($AC7&gt;$N7,"Többlet forrást jelölt meg az I. ütemnél! A forrás ne legyen több a költségnél.",IF($AQ7&gt;$O7,"Többlet forrást jelölt meg a II. ütemnél! A forrás ne legyen több a költségnél.","Kitöltés rendben!"))))))))))))))</f>
        <v>Kitöltés rendben!</v>
      </c>
      <c r="CF7" s="5">
        <f t="shared" ref="CF7:CF59" si="38">IF(A7="Kitöltés rendben!",1,0)</f>
        <v>1</v>
      </c>
      <c r="CG7" s="5">
        <f t="shared" ref="CG7:CG59" si="39">IF(AND($BB7="R",$CF7=1),1,IF(AND($BB7="RH",$CF7=1),1,0))</f>
        <v>0</v>
      </c>
      <c r="CH7" s="5">
        <f t="shared" ref="CH7:CH59" si="40">IF(AND($BB7="H",$CF7=1),1,IF(AND($BB7="RH",$CF7=1),1,0))</f>
        <v>1</v>
      </c>
    </row>
    <row r="8" spans="1:86" s="2" customFormat="1" ht="409.5" customHeight="1" x14ac:dyDescent="0.25">
      <c r="A8" s="1" t="str">
        <f t="shared" si="0"/>
        <v>Kitöltés rendben!</v>
      </c>
      <c r="B8" s="203">
        <v>2</v>
      </c>
      <c r="C8" s="202" t="s">
        <v>43</v>
      </c>
      <c r="D8" s="204" t="s">
        <v>418</v>
      </c>
      <c r="E8" s="204" t="s">
        <v>462</v>
      </c>
      <c r="F8" s="205" t="str">
        <f>VLOOKUP($G8,Összesítő!$B:$F,2,FALSE)</f>
        <v>21-03009-1-035-01-01</v>
      </c>
      <c r="G8" s="202" t="s">
        <v>207</v>
      </c>
      <c r="H8" s="205" t="str">
        <f>AY8&amp;"_"&amp;AW8&amp;"_FIV_"&amp;LEFT(Előlap!$B$6,4)</f>
        <v>4189_5_FIV_2026</v>
      </c>
      <c r="I8" s="205" t="str">
        <f>VLOOKUP($G8,Összesítő!$B:$F,5,FALSE)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8" s="205" t="str">
        <f>VLOOKUP($G8,Összesítő!$B:$F,4,FALSE)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8" s="7">
        <f t="shared" si="1"/>
        <v>200000</v>
      </c>
      <c r="L8" s="203">
        <v>2028</v>
      </c>
      <c r="M8" s="203">
        <v>2036</v>
      </c>
      <c r="N8" s="13">
        <v>0</v>
      </c>
      <c r="O8" s="8">
        <v>200000</v>
      </c>
      <c r="P8" s="8">
        <v>0</v>
      </c>
      <c r="R8" s="8">
        <v>0</v>
      </c>
      <c r="S8" s="8">
        <v>0</v>
      </c>
      <c r="T8" s="8">
        <v>0</v>
      </c>
      <c r="U8" s="8">
        <v>0</v>
      </c>
      <c r="V8" s="8">
        <v>0</v>
      </c>
      <c r="W8" s="8">
        <v>0</v>
      </c>
      <c r="X8" s="8">
        <v>0</v>
      </c>
      <c r="Y8" s="8">
        <v>0</v>
      </c>
      <c r="Z8" s="8">
        <v>0</v>
      </c>
      <c r="AA8" s="8">
        <v>0</v>
      </c>
      <c r="AB8" s="8">
        <v>0</v>
      </c>
      <c r="AC8" s="7">
        <f t="shared" si="2"/>
        <v>0</v>
      </c>
      <c r="AD8" s="3" t="str">
        <f t="shared" si="3"/>
        <v>Nem rövidtávú a feladat.</v>
      </c>
      <c r="AF8" s="8">
        <v>45000</v>
      </c>
      <c r="AG8" s="8">
        <v>0</v>
      </c>
      <c r="AH8" s="8">
        <v>0</v>
      </c>
      <c r="AI8" s="8">
        <v>0</v>
      </c>
      <c r="AJ8" s="8">
        <v>0</v>
      </c>
      <c r="AK8" s="8">
        <v>0</v>
      </c>
      <c r="AL8" s="8">
        <v>0</v>
      </c>
      <c r="AM8" s="8">
        <v>0</v>
      </c>
      <c r="AN8" s="8">
        <v>0</v>
      </c>
      <c r="AO8" s="8">
        <v>0</v>
      </c>
      <c r="AP8" s="8">
        <v>0</v>
      </c>
      <c r="AQ8" s="7">
        <f t="shared" si="4"/>
        <v>45000</v>
      </c>
      <c r="AR8" s="202" t="s">
        <v>464</v>
      </c>
      <c r="AS8" s="3" t="str">
        <f t="shared" si="5"/>
        <v>Forráshiányos a feladat!</v>
      </c>
      <c r="AU8" s="204" t="s">
        <v>132</v>
      </c>
      <c r="AV8" s="204" t="s">
        <v>132</v>
      </c>
      <c r="AW8" s="205">
        <f>COUNTA($G$3:G8)</f>
        <v>5</v>
      </c>
      <c r="AY8" s="9">
        <f>VLOOKUP($G8,Összesítő!$B:$F,3,FALSE)</f>
        <v>4189</v>
      </c>
      <c r="AZ8" s="9">
        <f t="shared" si="6"/>
        <v>0</v>
      </c>
      <c r="BA8" s="5">
        <f t="shared" si="7"/>
        <v>1</v>
      </c>
      <c r="BB8" s="5" t="str">
        <f t="shared" si="8"/>
        <v>H</v>
      </c>
      <c r="BC8" s="5">
        <f t="shared" si="9"/>
        <v>0</v>
      </c>
      <c r="BD8" s="5">
        <f t="shared" si="10"/>
        <v>0</v>
      </c>
      <c r="BE8" s="5">
        <f t="shared" si="11"/>
        <v>0</v>
      </c>
      <c r="BF8" s="9" t="str">
        <f t="shared" si="12"/>
        <v>Nem rövidtávú a feladat.</v>
      </c>
      <c r="BG8" s="5">
        <f t="shared" si="13"/>
        <v>1</v>
      </c>
      <c r="BH8" s="5">
        <f t="shared" si="14"/>
        <v>1</v>
      </c>
      <c r="BI8" s="5">
        <f t="shared" si="15"/>
        <v>1</v>
      </c>
      <c r="BJ8" s="5">
        <f t="shared" si="16"/>
        <v>1</v>
      </c>
      <c r="BK8" s="5">
        <f t="shared" si="17"/>
        <v>1</v>
      </c>
      <c r="BL8" s="4" t="str">
        <f t="shared" si="18"/>
        <v>Forráshiányos a feladat!</v>
      </c>
      <c r="BM8" s="5">
        <f t="shared" si="19"/>
        <v>0</v>
      </c>
      <c r="BN8" s="5">
        <f t="shared" si="20"/>
        <v>1</v>
      </c>
      <c r="BO8" s="5">
        <f t="shared" si="21"/>
        <v>0</v>
      </c>
      <c r="BP8" s="5">
        <f t="shared" si="22"/>
        <v>0</v>
      </c>
      <c r="BQ8" s="5">
        <f t="shared" si="23"/>
        <v>0</v>
      </c>
      <c r="BR8" s="9">
        <f t="shared" si="24"/>
        <v>0</v>
      </c>
      <c r="BS8" s="5">
        <f t="shared" si="25"/>
        <v>0</v>
      </c>
      <c r="BT8" s="5">
        <f t="shared" si="26"/>
        <v>0</v>
      </c>
      <c r="BU8" s="5">
        <f t="shared" si="27"/>
        <v>1</v>
      </c>
      <c r="BV8" s="5">
        <f t="shared" si="28"/>
        <v>1</v>
      </c>
      <c r="BW8" s="5">
        <f t="shared" si="29"/>
        <v>1</v>
      </c>
      <c r="BX8" s="5">
        <f t="shared" si="30"/>
        <v>1</v>
      </c>
      <c r="BY8" s="5">
        <f t="shared" si="31"/>
        <v>1</v>
      </c>
      <c r="BZ8" s="5">
        <f t="shared" si="32"/>
        <v>1</v>
      </c>
      <c r="CA8" s="5">
        <f t="shared" si="33"/>
        <v>1</v>
      </c>
      <c r="CB8" s="5">
        <f t="shared" si="34"/>
        <v>1</v>
      </c>
      <c r="CC8" s="5">
        <f t="shared" si="35"/>
        <v>1</v>
      </c>
      <c r="CD8" s="5" t="str">
        <f t="shared" si="36"/>
        <v>?</v>
      </c>
      <c r="CE8" s="4" t="str">
        <f t="shared" si="37"/>
        <v>Kitöltés rendben!</v>
      </c>
      <c r="CF8" s="5">
        <f t="shared" si="38"/>
        <v>1</v>
      </c>
      <c r="CG8" s="5">
        <f t="shared" si="39"/>
        <v>0</v>
      </c>
      <c r="CH8" s="5">
        <f t="shared" si="40"/>
        <v>1</v>
      </c>
    </row>
    <row r="9" spans="1:86" s="2" customFormat="1" ht="409.5" customHeight="1" x14ac:dyDescent="0.25">
      <c r="A9" s="1" t="str">
        <f t="shared" si="0"/>
        <v>Kitöltés rendben!</v>
      </c>
      <c r="B9" s="203">
        <v>2</v>
      </c>
      <c r="C9" s="202" t="s">
        <v>36</v>
      </c>
      <c r="D9" s="204" t="s">
        <v>419</v>
      </c>
      <c r="E9" s="204" t="s">
        <v>462</v>
      </c>
      <c r="F9" s="205" t="str">
        <f>VLOOKUP($G9,Összesítő!$B:$F,2,FALSE)</f>
        <v>21-03009-1-035-01-01</v>
      </c>
      <c r="G9" s="202" t="s">
        <v>207</v>
      </c>
      <c r="H9" s="205" t="str">
        <f>AY9&amp;"_"&amp;AW9&amp;"_FIV_"&amp;LEFT(Előlap!$B$6,4)</f>
        <v>4189_6_FIV_2026</v>
      </c>
      <c r="I9" s="205" t="str">
        <f>VLOOKUP($G9,Összesítő!$B:$F,5,FALSE)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9" s="205" t="str">
        <f>VLOOKUP($G9,Összesítő!$B:$F,4,FALSE)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9" s="7">
        <f t="shared" si="1"/>
        <v>255000</v>
      </c>
      <c r="L9" s="203">
        <v>2028</v>
      </c>
      <c r="M9" s="203">
        <v>2028</v>
      </c>
      <c r="N9" s="13">
        <v>0</v>
      </c>
      <c r="O9" s="8">
        <v>255000</v>
      </c>
      <c r="P9" s="8">
        <v>0</v>
      </c>
      <c r="R9" s="8">
        <v>0</v>
      </c>
      <c r="S9" s="8">
        <v>0</v>
      </c>
      <c r="T9" s="8">
        <v>0</v>
      </c>
      <c r="U9" s="8">
        <v>0</v>
      </c>
      <c r="V9" s="8">
        <v>0</v>
      </c>
      <c r="W9" s="8">
        <v>0</v>
      </c>
      <c r="X9" s="8">
        <v>0</v>
      </c>
      <c r="Y9" s="8">
        <v>0</v>
      </c>
      <c r="Z9" s="8">
        <v>0</v>
      </c>
      <c r="AA9" s="8">
        <v>0</v>
      </c>
      <c r="AB9" s="8">
        <v>0</v>
      </c>
      <c r="AC9" s="7">
        <f t="shared" si="2"/>
        <v>0</v>
      </c>
      <c r="AD9" s="3" t="str">
        <f t="shared" si="3"/>
        <v>Nem rövidtávú a feladat.</v>
      </c>
      <c r="AF9" s="8">
        <v>55000</v>
      </c>
      <c r="AG9" s="8">
        <v>0</v>
      </c>
      <c r="AH9" s="8">
        <v>0</v>
      </c>
      <c r="AI9" s="8">
        <v>0</v>
      </c>
      <c r="AJ9" s="8">
        <v>0</v>
      </c>
      <c r="AK9" s="8">
        <v>0</v>
      </c>
      <c r="AL9" s="8">
        <v>0</v>
      </c>
      <c r="AM9" s="8">
        <v>0</v>
      </c>
      <c r="AN9" s="8">
        <v>0</v>
      </c>
      <c r="AO9" s="8">
        <v>0</v>
      </c>
      <c r="AP9" s="8">
        <v>0</v>
      </c>
      <c r="AQ9" s="7">
        <f t="shared" si="4"/>
        <v>55000</v>
      </c>
      <c r="AR9" s="202" t="s">
        <v>464</v>
      </c>
      <c r="AS9" s="3" t="str">
        <f t="shared" si="5"/>
        <v>Forráshiányos a feladat!</v>
      </c>
      <c r="AU9" s="204" t="s">
        <v>132</v>
      </c>
      <c r="AV9" s="204" t="s">
        <v>132</v>
      </c>
      <c r="AW9" s="205">
        <f>COUNTA($G$3:G9)</f>
        <v>6</v>
      </c>
      <c r="AY9" s="9">
        <f>VLOOKUP($G9,Összesítő!$B:$F,3,FALSE)</f>
        <v>4189</v>
      </c>
      <c r="AZ9" s="9">
        <f t="shared" si="6"/>
        <v>0</v>
      </c>
      <c r="BA9" s="5">
        <f t="shared" si="7"/>
        <v>1</v>
      </c>
      <c r="BB9" s="5" t="str">
        <f t="shared" si="8"/>
        <v>H</v>
      </c>
      <c r="BC9" s="5">
        <f t="shared" si="9"/>
        <v>0</v>
      </c>
      <c r="BD9" s="5">
        <f t="shared" si="10"/>
        <v>0</v>
      </c>
      <c r="BE9" s="5">
        <f t="shared" si="11"/>
        <v>0</v>
      </c>
      <c r="BF9" s="9" t="str">
        <f t="shared" si="12"/>
        <v>Nem rövidtávú a feladat.</v>
      </c>
      <c r="BG9" s="5">
        <f t="shared" si="13"/>
        <v>1</v>
      </c>
      <c r="BH9" s="5">
        <f t="shared" si="14"/>
        <v>1</v>
      </c>
      <c r="BI9" s="5">
        <f t="shared" si="15"/>
        <v>1</v>
      </c>
      <c r="BJ9" s="5">
        <f t="shared" si="16"/>
        <v>1</v>
      </c>
      <c r="BK9" s="5">
        <f t="shared" si="17"/>
        <v>1</v>
      </c>
      <c r="BL9" s="4" t="str">
        <f t="shared" si="18"/>
        <v>Forráshiányos a feladat!</v>
      </c>
      <c r="BM9" s="5">
        <f t="shared" si="19"/>
        <v>0</v>
      </c>
      <c r="BN9" s="5">
        <f t="shared" si="20"/>
        <v>1</v>
      </c>
      <c r="BO9" s="5">
        <f t="shared" si="21"/>
        <v>0</v>
      </c>
      <c r="BP9" s="5">
        <f t="shared" si="22"/>
        <v>0</v>
      </c>
      <c r="BQ9" s="5">
        <f t="shared" si="23"/>
        <v>0</v>
      </c>
      <c r="BR9" s="9">
        <f t="shared" si="24"/>
        <v>0</v>
      </c>
      <c r="BS9" s="5">
        <f t="shared" si="25"/>
        <v>0</v>
      </c>
      <c r="BT9" s="5">
        <f t="shared" si="26"/>
        <v>0</v>
      </c>
      <c r="BU9" s="5">
        <f t="shared" si="27"/>
        <v>1</v>
      </c>
      <c r="BV9" s="5">
        <f t="shared" si="28"/>
        <v>1</v>
      </c>
      <c r="BW9" s="5">
        <f t="shared" si="29"/>
        <v>1</v>
      </c>
      <c r="BX9" s="5">
        <f t="shared" si="30"/>
        <v>1</v>
      </c>
      <c r="BY9" s="5">
        <f t="shared" si="31"/>
        <v>1</v>
      </c>
      <c r="BZ9" s="5">
        <f t="shared" si="32"/>
        <v>1</v>
      </c>
      <c r="CA9" s="5">
        <f t="shared" si="33"/>
        <v>1</v>
      </c>
      <c r="CB9" s="5">
        <f t="shared" si="34"/>
        <v>1</v>
      </c>
      <c r="CC9" s="5">
        <f t="shared" si="35"/>
        <v>1</v>
      </c>
      <c r="CD9" s="5" t="str">
        <f t="shared" si="36"/>
        <v>?</v>
      </c>
      <c r="CE9" s="4" t="str">
        <f t="shared" si="37"/>
        <v>Kitöltés rendben!</v>
      </c>
      <c r="CF9" s="5">
        <f t="shared" si="38"/>
        <v>1</v>
      </c>
      <c r="CG9" s="5">
        <f t="shared" si="39"/>
        <v>0</v>
      </c>
      <c r="CH9" s="5">
        <f t="shared" si="40"/>
        <v>1</v>
      </c>
    </row>
    <row r="10" spans="1:86" s="2" customFormat="1" ht="409.5" customHeight="1" x14ac:dyDescent="0.25">
      <c r="A10" s="1" t="str">
        <f t="shared" ref="A10" si="41">IF($G10="","Nincs VKR kiválasztva!",CE10)</f>
        <v>Kitöltés rendben!</v>
      </c>
      <c r="B10" s="207">
        <v>0</v>
      </c>
      <c r="C10" s="206" t="s">
        <v>108</v>
      </c>
      <c r="D10" s="208" t="s">
        <v>467</v>
      </c>
      <c r="E10" s="208" t="s">
        <v>462</v>
      </c>
      <c r="F10" s="209" t="str">
        <f>VLOOKUP($G10,Összesítő!$B:$F,2,FALSE)</f>
        <v>21-03009-1-035-01-01</v>
      </c>
      <c r="G10" s="206" t="s">
        <v>207</v>
      </c>
      <c r="H10" s="209" t="str">
        <f>AY10&amp;"_"&amp;AW10&amp;"_FIV_"&amp;LEFT(Előlap!$B$6,4)</f>
        <v>4189_7_FIV_2026</v>
      </c>
      <c r="I10" s="209" t="str">
        <f>VLOOKUP($G10,Összesítő!$B:$F,5,FALSE)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10" s="209" t="str">
        <f>VLOOKUP($G10,Összesítő!$B:$F,4,FALSE)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10" s="7">
        <f t="shared" ref="K10" si="42">N10+O10</f>
        <v>400000</v>
      </c>
      <c r="L10" s="207">
        <v>2028</v>
      </c>
      <c r="M10" s="207">
        <v>2036</v>
      </c>
      <c r="N10" s="13">
        <v>0</v>
      </c>
      <c r="O10" s="8">
        <v>400000</v>
      </c>
      <c r="P10" s="8">
        <v>0</v>
      </c>
      <c r="R10" s="8">
        <v>0</v>
      </c>
      <c r="S10" s="8">
        <v>0</v>
      </c>
      <c r="T10" s="8">
        <v>0</v>
      </c>
      <c r="U10" s="8">
        <v>0</v>
      </c>
      <c r="V10" s="8">
        <v>0</v>
      </c>
      <c r="W10" s="8">
        <v>0</v>
      </c>
      <c r="X10" s="8">
        <v>0</v>
      </c>
      <c r="Y10" s="8">
        <v>0</v>
      </c>
      <c r="Z10" s="8">
        <v>0</v>
      </c>
      <c r="AA10" s="8">
        <v>0</v>
      </c>
      <c r="AB10" s="8">
        <v>0</v>
      </c>
      <c r="AC10" s="7">
        <f t="shared" ref="AC10" si="43">SUM(R10:AB10)</f>
        <v>0</v>
      </c>
      <c r="AD10" s="3" t="str">
        <f t="shared" ref="AD10" si="44">IF($G10="","Nincs VKR kiválasztva!",IF(BA10=0,"Hiányos kitöltés!",BF10))</f>
        <v>Nem rövidtávú a feladat.</v>
      </c>
      <c r="AF10" s="8">
        <v>0</v>
      </c>
      <c r="AG10" s="8">
        <v>0</v>
      </c>
      <c r="AH10" s="8">
        <v>0</v>
      </c>
      <c r="AI10" s="8">
        <v>0</v>
      </c>
      <c r="AJ10" s="8">
        <v>0</v>
      </c>
      <c r="AK10" s="8">
        <v>0</v>
      </c>
      <c r="AL10" s="8">
        <v>0</v>
      </c>
      <c r="AM10" s="8">
        <v>0</v>
      </c>
      <c r="AN10" s="8">
        <v>0</v>
      </c>
      <c r="AO10" s="8">
        <v>0</v>
      </c>
      <c r="AP10" s="8">
        <v>0</v>
      </c>
      <c r="AQ10" s="7">
        <f t="shared" ref="AQ10" si="45">SUM(AF10:AP10)</f>
        <v>0</v>
      </c>
      <c r="AR10" s="206" t="s">
        <v>464</v>
      </c>
      <c r="AS10" s="3" t="str">
        <f t="shared" si="5"/>
        <v>Forráshiányos a feladat!</v>
      </c>
      <c r="AU10" s="208"/>
      <c r="AV10" s="208" t="s">
        <v>132</v>
      </c>
      <c r="AW10" s="209">
        <f>COUNTA($G$3:G10)</f>
        <v>7</v>
      </c>
      <c r="AY10" s="9">
        <f>VLOOKUP($G10,Összesítő!$B:$F,3,FALSE)</f>
        <v>4189</v>
      </c>
      <c r="AZ10" s="9">
        <f t="shared" si="6"/>
        <v>0</v>
      </c>
      <c r="BA10" s="5">
        <f t="shared" si="7"/>
        <v>1</v>
      </c>
      <c r="BB10" s="5" t="str">
        <f t="shared" si="8"/>
        <v>H</v>
      </c>
      <c r="BC10" s="5">
        <f t="shared" ref="BC10" si="46">IF(OR(BB10="R",BB10="RH"),1,0)</f>
        <v>0</v>
      </c>
      <c r="BD10" s="5">
        <f t="shared" si="10"/>
        <v>0</v>
      </c>
      <c r="BE10" s="5">
        <f t="shared" si="11"/>
        <v>0</v>
      </c>
      <c r="BF10" s="9" t="str">
        <f t="shared" si="12"/>
        <v>Nem rövidtávú a feladat.</v>
      </c>
      <c r="BG10" s="5">
        <f t="shared" si="13"/>
        <v>1</v>
      </c>
      <c r="BH10" s="5">
        <f t="shared" si="14"/>
        <v>1</v>
      </c>
      <c r="BI10" s="5">
        <f t="shared" si="15"/>
        <v>1</v>
      </c>
      <c r="BJ10" s="5">
        <f t="shared" si="16"/>
        <v>1</v>
      </c>
      <c r="BK10" s="5">
        <f t="shared" ref="BK10" si="47">IF(AND($BJ10=1,$O10=$AQ10),1,IF(AND($BJ10=1,$O10&gt;$AQ10,AR10="igen"),1,0))</f>
        <v>1</v>
      </c>
      <c r="BL10" s="4" t="str">
        <f t="shared" si="18"/>
        <v>Forráshiányos a feladat!</v>
      </c>
      <c r="BM10" s="5">
        <f t="shared" si="19"/>
        <v>0</v>
      </c>
      <c r="BN10" s="5">
        <f t="shared" si="20"/>
        <v>1</v>
      </c>
      <c r="BO10" s="5">
        <f t="shared" si="21"/>
        <v>0</v>
      </c>
      <c r="BP10" s="5">
        <f t="shared" si="22"/>
        <v>0</v>
      </c>
      <c r="BQ10" s="5">
        <f t="shared" si="23"/>
        <v>0</v>
      </c>
      <c r="BR10" s="9">
        <f t="shared" si="24"/>
        <v>0</v>
      </c>
      <c r="BS10" s="5">
        <f t="shared" si="25"/>
        <v>0</v>
      </c>
      <c r="BT10" s="5">
        <f t="shared" si="26"/>
        <v>0</v>
      </c>
      <c r="BU10" s="5">
        <f t="shared" si="27"/>
        <v>1</v>
      </c>
      <c r="BV10" s="5">
        <f t="shared" si="28"/>
        <v>1</v>
      </c>
      <c r="BW10" s="5">
        <f t="shared" si="29"/>
        <v>1</v>
      </c>
      <c r="BX10" s="5">
        <f t="shared" si="30"/>
        <v>1</v>
      </c>
      <c r="BY10" s="5">
        <f t="shared" si="31"/>
        <v>1</v>
      </c>
      <c r="BZ10" s="5">
        <f t="shared" si="32"/>
        <v>1</v>
      </c>
      <c r="CA10" s="5">
        <f t="shared" si="33"/>
        <v>1</v>
      </c>
      <c r="CB10" s="5">
        <f t="shared" si="34"/>
        <v>1</v>
      </c>
      <c r="CC10" s="5">
        <f t="shared" si="35"/>
        <v>1</v>
      </c>
      <c r="CD10" s="5" t="str">
        <f t="shared" si="36"/>
        <v>?</v>
      </c>
      <c r="CE10" s="4" t="str">
        <f t="shared" ref="CE10" si="48">IF($BA10=0,$CD10,IF($BG10=0,"I. ütem forrása nincs kitöltve!",IF($BJ10=0,"II. ütem forrása nincs kitöltve!",IF($BD10=1,"Költségek üteme nem megfelelő (az időtartam és a költség üteme eltér)!",IF(AND(BH10=0,$BA10=1,$BJ10=1,$BD10=1),"Kötelező cellák kitöltve, de az I. ütem forrása hibás!",IF(AND(BJ10=0,$BA10=1,$BJ10=1,$BD10=1),"Kötelező cellák kitöltve, de a II. ütem forrása hibás!",IF(AND($BO10=1,$AZ10&lt;30),"Nullás a rövidtávú feladat és rövid (hiányzik) a hozzá tartozó indoklás!",IF(AND($BP10=1,$AZ10&lt;30),"Nullás a hosszútávú feladat és rövid (hiányzik) a hozzá tartozó indoklás!",IF(AND(BN10=1,C10="1811_RENDKÍVÜLI"),"II. ütemre nem tervezhet Rendkívüli feladatot!",IF(BH10=0,AD10,IF(BK10=0,AS10,IF(AND(BC10=1,$P10&gt;$N10),"EM rendelet 2. melléklet terhére elszámolt költség nem lehet nagyobb az I. ütemre tervezett tényleges költségnél!",IF($AC10&gt;$N10,"Többlet forrást jelölt meg az I. ütemnél! A forrás ne legyen több a költségnél.",IF($AQ10&gt;$O10,"Többlet forrást jelölt meg a II. ütemnél! A forrás ne legyen több a költségnél.","Kitöltés rendben!"))))))))))))))</f>
        <v>Kitöltés rendben!</v>
      </c>
      <c r="CF10" s="5">
        <f t="shared" ref="CF10" si="49">IF(A10="Kitöltés rendben!",1,0)</f>
        <v>1</v>
      </c>
      <c r="CG10" s="5">
        <f t="shared" si="39"/>
        <v>0</v>
      </c>
      <c r="CH10" s="5">
        <f t="shared" si="40"/>
        <v>1</v>
      </c>
    </row>
    <row r="11" spans="1:86" s="2" customFormat="1" ht="409.5" customHeight="1" x14ac:dyDescent="0.25">
      <c r="A11" s="1" t="str">
        <f t="shared" si="0"/>
        <v>Kitöltés rendben!</v>
      </c>
      <c r="B11" s="203">
        <v>0</v>
      </c>
      <c r="C11" s="202" t="s">
        <v>113</v>
      </c>
      <c r="D11" s="204" t="s">
        <v>420</v>
      </c>
      <c r="E11" s="204" t="s">
        <v>462</v>
      </c>
      <c r="F11" s="205" t="str">
        <f>VLOOKUP($G11,Összesítő!$B:$F,2,FALSE)</f>
        <v>21-03009-1-035-01-01</v>
      </c>
      <c r="G11" s="202" t="s">
        <v>207</v>
      </c>
      <c r="H11" s="205" t="str">
        <f>AY11&amp;"_"&amp;AW11&amp;"_FIV_"&amp;LEFT(Előlap!$B$6,4)</f>
        <v>4189_8_FIV_2026</v>
      </c>
      <c r="I11" s="205" t="str">
        <f>VLOOKUP($G11,Összesítő!$B:$F,5,FALSE)</f>
        <v>Balogunyom, Bozsok, Bucsu, Cák, Dozmat, Gencsapáti, Gyöngyösfalu, Kisunyom, Kőszeg, Kőszegdoroszló, Kőszegpaty, Kőszegszerdahely, Lukácsháza, Nárai, Nemesbőd, Nemescsó, Perenye, Pusztacsó, Salköveskút, Sé, Sorokpolány, Söpte, Szombathely, Tanakajd, Táplánszentkereszt, Torony, Vasasszonyfa, Vassurány, Vasszécseny, Velem, Vép, Bozzai, Kenéz, Pecöl, Megyehíd</v>
      </c>
      <c r="J11" s="205" t="str">
        <f>VLOOKUP($G11,Összesítő!$B:$F,4,FALSE)</f>
        <v>Balogunyom Község Önkormányzata, Bozsok Községi Önkormányzat, Bucsu Község Önkormányzata, Cák Község Önkormányzata, Dozmat Község Önkormányzata, Gencsapáti Község Önkormányzata, Gyöngyösfalu Község Önkormányzata, Kisunyom Község Önkormányzata, Kőszeg Város Önkormányzata, Kőszegdoroszló Község Önkormányzata, Kőszegpaty Község Önkormányzata, Kőszegszerdahely Község Önkormányzata, Lukácsháza Község Önkormányzata, Nárai Község Önkormányzata, Nemesbőd Község Önkormányzata, Nemescsó Község Önkormányzata, Perenye Község Önkormányzata, Pusztacsó Község Önkormányzata, Salköveskút Község Önkormányzata, Sé Község Önkormányzata, Sorokpolány Község Önkormányzata, Söpte Község Önkormányzata, Szombathely Megyei Jogú Város Önkormányzata, Tanakajd Község Önkormányzata, Táplánszentkereszt Község Önkormányzata, Torony Község Önkormányzata, Vasasszonyfa Község Önkormányzata, Vassurány Község Önkormányzata, Vasszécseny Község Önkormányzata, Velem Községi Önkormányzat, Vép Város Önkormányzata, Bozzai Község Önkormányzata, Kenéz Község Önkormányzata, Pecöl Község Önkormányzata, Megyehíd Község Önkormányzata</v>
      </c>
      <c r="K11" s="7">
        <f t="shared" si="1"/>
        <v>0</v>
      </c>
      <c r="L11" s="203">
        <v>2027</v>
      </c>
      <c r="M11" s="203">
        <v>2027</v>
      </c>
      <c r="N11" s="13">
        <v>0</v>
      </c>
      <c r="O11" s="8">
        <v>0</v>
      </c>
      <c r="P11" s="8">
        <v>0</v>
      </c>
      <c r="R11" s="8">
        <v>0</v>
      </c>
      <c r="S11" s="8">
        <v>0</v>
      </c>
      <c r="T11" s="8">
        <v>0</v>
      </c>
      <c r="U11" s="8">
        <v>0</v>
      </c>
      <c r="V11" s="8">
        <v>0</v>
      </c>
      <c r="W11" s="8">
        <v>0</v>
      </c>
      <c r="X11" s="8">
        <v>0</v>
      </c>
      <c r="Y11" s="8">
        <v>0</v>
      </c>
      <c r="Z11" s="8">
        <v>0</v>
      </c>
      <c r="AA11" s="8">
        <v>0</v>
      </c>
      <c r="AB11" s="8">
        <v>0</v>
      </c>
      <c r="AC11" s="7">
        <f t="shared" si="2"/>
        <v>0</v>
      </c>
      <c r="AD11" s="3" t="str">
        <f t="shared" si="3"/>
        <v>A forrás egyenlő a költséggel (I.ütem).</v>
      </c>
      <c r="AF11" s="8">
        <v>0</v>
      </c>
      <c r="AG11" s="8">
        <v>0</v>
      </c>
      <c r="AH11" s="8">
        <v>0</v>
      </c>
      <c r="AI11" s="8">
        <v>0</v>
      </c>
      <c r="AJ11" s="8">
        <v>0</v>
      </c>
      <c r="AK11" s="8">
        <v>0</v>
      </c>
      <c r="AL11" s="8">
        <v>0</v>
      </c>
      <c r="AM11" s="8">
        <v>0</v>
      </c>
      <c r="AN11" s="8">
        <v>0</v>
      </c>
      <c r="AO11" s="8">
        <v>0</v>
      </c>
      <c r="AP11" s="8">
        <v>0</v>
      </c>
      <c r="AQ11" s="7">
        <f t="shared" si="4"/>
        <v>0</v>
      </c>
      <c r="AR11" s="202" t="s">
        <v>464</v>
      </c>
      <c r="AS11" s="3" t="str">
        <f t="shared" si="5"/>
        <v>Nem hosszútávú a feladat.</v>
      </c>
      <c r="AU11" s="204" t="s">
        <v>465</v>
      </c>
      <c r="AV11" s="204" t="s">
        <v>132</v>
      </c>
      <c r="AW11" s="205">
        <f>COUNTA($G$3:G11)</f>
        <v>8</v>
      </c>
      <c r="AY11" s="9">
        <f>VLOOKUP($G11,Összesítő!$B:$F,3,FALSE)</f>
        <v>4189</v>
      </c>
      <c r="AZ11" s="9">
        <f t="shared" si="6"/>
        <v>39</v>
      </c>
      <c r="BA11" s="5">
        <f t="shared" si="7"/>
        <v>1</v>
      </c>
      <c r="BB11" s="5" t="str">
        <f t="shared" si="8"/>
        <v>R</v>
      </c>
      <c r="BC11" s="5">
        <f t="shared" si="9"/>
        <v>1</v>
      </c>
      <c r="BD11" s="5">
        <f t="shared" si="10"/>
        <v>0</v>
      </c>
      <c r="BE11" s="5">
        <f t="shared" si="11"/>
        <v>0</v>
      </c>
      <c r="BF11" s="9" t="str">
        <f t="shared" si="12"/>
        <v>A forrás egyenlő a költséggel (I.ütem).</v>
      </c>
      <c r="BG11" s="5">
        <f t="shared" si="13"/>
        <v>1</v>
      </c>
      <c r="BH11" s="5">
        <f t="shared" si="14"/>
        <v>1</v>
      </c>
      <c r="BI11" s="5">
        <f t="shared" si="15"/>
        <v>0</v>
      </c>
      <c r="BJ11" s="5">
        <f t="shared" si="16"/>
        <v>1</v>
      </c>
      <c r="BK11" s="5">
        <f t="shared" si="17"/>
        <v>1</v>
      </c>
      <c r="BL11" s="4" t="str">
        <f t="shared" si="18"/>
        <v>Nem hosszútávú a feladat.</v>
      </c>
      <c r="BM11" s="5">
        <f t="shared" si="19"/>
        <v>1</v>
      </c>
      <c r="BN11" s="5">
        <f t="shared" si="20"/>
        <v>0</v>
      </c>
      <c r="BO11" s="5">
        <f t="shared" si="21"/>
        <v>1</v>
      </c>
      <c r="BP11" s="5">
        <f t="shared" si="22"/>
        <v>0</v>
      </c>
      <c r="BQ11" s="5">
        <f t="shared" si="23"/>
        <v>1</v>
      </c>
      <c r="BR11" s="9" t="str">
        <f t="shared" si="24"/>
        <v>Nincs hosszútávú terv!</v>
      </c>
      <c r="BS11" s="5">
        <f t="shared" si="25"/>
        <v>1</v>
      </c>
      <c r="BT11" s="5">
        <f t="shared" si="26"/>
        <v>0</v>
      </c>
      <c r="BU11" s="5">
        <f t="shared" si="27"/>
        <v>1</v>
      </c>
      <c r="BV11" s="5">
        <f t="shared" si="28"/>
        <v>1</v>
      </c>
      <c r="BW11" s="5">
        <f t="shared" si="29"/>
        <v>1</v>
      </c>
      <c r="BX11" s="5">
        <f t="shared" si="30"/>
        <v>1</v>
      </c>
      <c r="BY11" s="5">
        <f t="shared" si="31"/>
        <v>1</v>
      </c>
      <c r="BZ11" s="5">
        <f t="shared" si="32"/>
        <v>1</v>
      </c>
      <c r="CA11" s="5">
        <f t="shared" si="33"/>
        <v>1</v>
      </c>
      <c r="CB11" s="5">
        <f t="shared" si="34"/>
        <v>1</v>
      </c>
      <c r="CC11" s="5">
        <f t="shared" si="35"/>
        <v>1</v>
      </c>
      <c r="CD11" s="5" t="str">
        <f t="shared" si="36"/>
        <v>?</v>
      </c>
      <c r="CE11" s="4" t="str">
        <f t="shared" si="37"/>
        <v>Kitöltés rendben!</v>
      </c>
      <c r="CF11" s="5">
        <f t="shared" si="38"/>
        <v>1</v>
      </c>
      <c r="CG11" s="5">
        <f t="shared" si="39"/>
        <v>1</v>
      </c>
      <c r="CH11" s="5">
        <f t="shared" si="40"/>
        <v>0</v>
      </c>
    </row>
    <row r="12" spans="1:86" s="2" customFormat="1" ht="75" hidden="1" customHeight="1" x14ac:dyDescent="0.25">
      <c r="A12" s="1" t="str">
        <f t="shared" si="0"/>
        <v>Kitöltés rendben!</v>
      </c>
      <c r="B12" s="203">
        <v>2</v>
      </c>
      <c r="C12" s="202" t="s">
        <v>98</v>
      </c>
      <c r="D12" s="204" t="s">
        <v>421</v>
      </c>
      <c r="E12" s="204" t="s">
        <v>462</v>
      </c>
      <c r="F12" s="205" t="str">
        <f>VLOOKUP($G12,Összesítő!$B:$F,2,FALSE)</f>
        <v>21-13587-1-003-00-13</v>
      </c>
      <c r="G12" s="202" t="s">
        <v>283</v>
      </c>
      <c r="H12" s="205" t="str">
        <f>AY12&amp;"_"&amp;AW12&amp;"_FIV_"&amp;LEFT(Előlap!$B$6,4)</f>
        <v>4208_9_FIV_2026</v>
      </c>
      <c r="I12" s="205" t="str">
        <f>VLOOKUP($G12,Összesítő!$B:$F,5,FALSE)</f>
        <v>Felsőcsatár, Narda, Vaskeresztes</v>
      </c>
      <c r="J12" s="205" t="str">
        <f>VLOOKUP($G12,Összesítő!$B:$F,4,FALSE)</f>
        <v>Felsőcsatár Község Önkormányzata, Narda Község Önkormányzata, Vaskeresztes Község Önkormányzata</v>
      </c>
      <c r="K12" s="7">
        <f t="shared" si="1"/>
        <v>60000</v>
      </c>
      <c r="L12" s="203">
        <v>2028</v>
      </c>
      <c r="M12" s="203">
        <v>2036</v>
      </c>
      <c r="N12" s="13">
        <v>0</v>
      </c>
      <c r="O12" s="8">
        <v>60000</v>
      </c>
      <c r="P12" s="8">
        <v>0</v>
      </c>
      <c r="R12" s="8">
        <v>0</v>
      </c>
      <c r="S12" s="8">
        <v>0</v>
      </c>
      <c r="T12" s="8">
        <v>0</v>
      </c>
      <c r="U12" s="8">
        <v>0</v>
      </c>
      <c r="V12" s="8">
        <v>0</v>
      </c>
      <c r="W12" s="8">
        <v>0</v>
      </c>
      <c r="X12" s="8">
        <v>0</v>
      </c>
      <c r="Y12" s="8">
        <v>0</v>
      </c>
      <c r="Z12" s="8">
        <v>0</v>
      </c>
      <c r="AA12" s="8">
        <v>0</v>
      </c>
      <c r="AB12" s="8">
        <v>0</v>
      </c>
      <c r="AC12" s="7">
        <f t="shared" si="2"/>
        <v>0</v>
      </c>
      <c r="AD12" s="3" t="str">
        <f t="shared" si="3"/>
        <v>Nem rövidtávú a feladat.</v>
      </c>
      <c r="AF12" s="8">
        <v>5770</v>
      </c>
      <c r="AG12" s="8">
        <v>0</v>
      </c>
      <c r="AH12" s="8">
        <v>1330</v>
      </c>
      <c r="AI12" s="8">
        <v>0</v>
      </c>
      <c r="AJ12" s="8">
        <v>0</v>
      </c>
      <c r="AK12" s="8">
        <v>0</v>
      </c>
      <c r="AL12" s="8">
        <v>0</v>
      </c>
      <c r="AM12" s="8">
        <v>0</v>
      </c>
      <c r="AN12" s="8">
        <v>0</v>
      </c>
      <c r="AO12" s="8">
        <v>0</v>
      </c>
      <c r="AP12" s="8">
        <v>0</v>
      </c>
      <c r="AQ12" s="7">
        <f t="shared" si="4"/>
        <v>7100</v>
      </c>
      <c r="AR12" s="202" t="s">
        <v>464</v>
      </c>
      <c r="AS12" s="3" t="str">
        <f t="shared" si="5"/>
        <v>Forráshiányos a feladat!</v>
      </c>
      <c r="AU12" s="204" t="s">
        <v>132</v>
      </c>
      <c r="AV12" s="204" t="s">
        <v>132</v>
      </c>
      <c r="AW12" s="205">
        <f>COUNTA($G$3:G12)</f>
        <v>9</v>
      </c>
      <c r="AY12" s="9">
        <f>VLOOKUP($G12,Összesítő!$B:$F,3,FALSE)</f>
        <v>4208</v>
      </c>
      <c r="AZ12" s="9">
        <f t="shared" si="6"/>
        <v>0</v>
      </c>
      <c r="BA12" s="5">
        <f t="shared" si="7"/>
        <v>1</v>
      </c>
      <c r="BB12" s="5" t="str">
        <f t="shared" si="8"/>
        <v>H</v>
      </c>
      <c r="BC12" s="5">
        <f t="shared" si="9"/>
        <v>0</v>
      </c>
      <c r="BD12" s="5">
        <f t="shared" si="10"/>
        <v>0</v>
      </c>
      <c r="BE12" s="5">
        <f t="shared" si="11"/>
        <v>0</v>
      </c>
      <c r="BF12" s="9" t="str">
        <f t="shared" si="12"/>
        <v>Nem rövidtávú a feladat.</v>
      </c>
      <c r="BG12" s="5">
        <f t="shared" si="13"/>
        <v>1</v>
      </c>
      <c r="BH12" s="5">
        <f t="shared" si="14"/>
        <v>1</v>
      </c>
      <c r="BI12" s="5">
        <f t="shared" si="15"/>
        <v>1</v>
      </c>
      <c r="BJ12" s="5">
        <f t="shared" si="16"/>
        <v>1</v>
      </c>
      <c r="BK12" s="5">
        <f t="shared" si="17"/>
        <v>1</v>
      </c>
      <c r="BL12" s="4" t="str">
        <f t="shared" si="18"/>
        <v>Forráshiányos a feladat!</v>
      </c>
      <c r="BM12" s="5">
        <f t="shared" si="19"/>
        <v>0</v>
      </c>
      <c r="BN12" s="5">
        <f t="shared" si="20"/>
        <v>1</v>
      </c>
      <c r="BO12" s="5">
        <f t="shared" si="21"/>
        <v>0</v>
      </c>
      <c r="BP12" s="5">
        <f t="shared" si="22"/>
        <v>0</v>
      </c>
      <c r="BQ12" s="5">
        <f t="shared" si="23"/>
        <v>0</v>
      </c>
      <c r="BR12" s="9">
        <f t="shared" si="24"/>
        <v>0</v>
      </c>
      <c r="BS12" s="5">
        <f t="shared" si="25"/>
        <v>0</v>
      </c>
      <c r="BT12" s="5">
        <f t="shared" si="26"/>
        <v>0</v>
      </c>
      <c r="BU12" s="5">
        <f t="shared" si="27"/>
        <v>1</v>
      </c>
      <c r="BV12" s="5">
        <f t="shared" si="28"/>
        <v>1</v>
      </c>
      <c r="BW12" s="5">
        <f t="shared" si="29"/>
        <v>1</v>
      </c>
      <c r="BX12" s="5">
        <f t="shared" si="30"/>
        <v>1</v>
      </c>
      <c r="BY12" s="5">
        <f t="shared" si="31"/>
        <v>1</v>
      </c>
      <c r="BZ12" s="5">
        <f t="shared" si="32"/>
        <v>1</v>
      </c>
      <c r="CA12" s="5">
        <f t="shared" si="33"/>
        <v>1</v>
      </c>
      <c r="CB12" s="5">
        <f t="shared" si="34"/>
        <v>1</v>
      </c>
      <c r="CC12" s="5">
        <f t="shared" si="35"/>
        <v>1</v>
      </c>
      <c r="CD12" s="5" t="str">
        <f t="shared" si="36"/>
        <v>?</v>
      </c>
      <c r="CE12" s="4" t="str">
        <f t="shared" si="37"/>
        <v>Kitöltés rendben!</v>
      </c>
      <c r="CF12" s="5">
        <f t="shared" si="38"/>
        <v>1</v>
      </c>
      <c r="CG12" s="5">
        <f t="shared" si="39"/>
        <v>0</v>
      </c>
      <c r="CH12" s="5">
        <f t="shared" si="40"/>
        <v>1</v>
      </c>
    </row>
    <row r="13" spans="1:86" s="2" customFormat="1" ht="75" hidden="1" customHeight="1" x14ac:dyDescent="0.25">
      <c r="A13" s="1" t="str">
        <f t="shared" si="0"/>
        <v>Kitöltés rendben!</v>
      </c>
      <c r="B13" s="203">
        <v>2</v>
      </c>
      <c r="C13" s="202" t="s">
        <v>75</v>
      </c>
      <c r="D13" s="204" t="s">
        <v>417</v>
      </c>
      <c r="E13" s="204" t="s">
        <v>462</v>
      </c>
      <c r="F13" s="205" t="str">
        <f>VLOOKUP($G13,Összesítő!$B:$F,2,FALSE)</f>
        <v>21-13587-1-003-00-13</v>
      </c>
      <c r="G13" s="202" t="s">
        <v>283</v>
      </c>
      <c r="H13" s="205" t="str">
        <f>AY13&amp;"_"&amp;AW13&amp;"_FIV_"&amp;LEFT(Előlap!$B$6,4)</f>
        <v>4208_10_FIV_2026</v>
      </c>
      <c r="I13" s="205" t="str">
        <f>VLOOKUP($G13,Összesítő!$B:$F,5,FALSE)</f>
        <v>Felsőcsatár, Narda, Vaskeresztes</v>
      </c>
      <c r="J13" s="205" t="str">
        <f>VLOOKUP($G13,Összesítő!$B:$F,4,FALSE)</f>
        <v>Felsőcsatár Község Önkormányzata, Narda Község Önkormányzata, Vaskeresztes Község Önkormányzata</v>
      </c>
      <c r="K13" s="7">
        <f t="shared" si="1"/>
        <v>10000</v>
      </c>
      <c r="L13" s="203">
        <v>2028</v>
      </c>
      <c r="M13" s="203">
        <v>2036</v>
      </c>
      <c r="N13" s="13">
        <v>0</v>
      </c>
      <c r="O13" s="8">
        <v>10000</v>
      </c>
      <c r="P13" s="8">
        <v>0</v>
      </c>
      <c r="R13" s="8">
        <v>0</v>
      </c>
      <c r="S13" s="8">
        <v>0</v>
      </c>
      <c r="T13" s="8">
        <v>0</v>
      </c>
      <c r="U13" s="8">
        <v>0</v>
      </c>
      <c r="V13" s="8">
        <v>0</v>
      </c>
      <c r="W13" s="8">
        <v>0</v>
      </c>
      <c r="X13" s="8">
        <v>0</v>
      </c>
      <c r="Y13" s="8">
        <v>0</v>
      </c>
      <c r="Z13" s="8">
        <v>0</v>
      </c>
      <c r="AA13" s="8">
        <v>0</v>
      </c>
      <c r="AB13" s="8">
        <v>0</v>
      </c>
      <c r="AC13" s="7">
        <f t="shared" si="2"/>
        <v>0</v>
      </c>
      <c r="AD13" s="3" t="str">
        <f t="shared" si="3"/>
        <v>Nem rövidtávú a feladat.</v>
      </c>
      <c r="AF13" s="8">
        <v>1150</v>
      </c>
      <c r="AG13" s="8">
        <v>0</v>
      </c>
      <c r="AH13" s="8">
        <v>0</v>
      </c>
      <c r="AI13" s="8">
        <v>0</v>
      </c>
      <c r="AJ13" s="8">
        <v>0</v>
      </c>
      <c r="AK13" s="8">
        <v>0</v>
      </c>
      <c r="AL13" s="8">
        <v>0</v>
      </c>
      <c r="AM13" s="8">
        <v>0</v>
      </c>
      <c r="AN13" s="8">
        <v>0</v>
      </c>
      <c r="AO13" s="8">
        <v>0</v>
      </c>
      <c r="AP13" s="8">
        <v>0</v>
      </c>
      <c r="AQ13" s="7">
        <f t="shared" si="4"/>
        <v>1150</v>
      </c>
      <c r="AR13" s="202" t="s">
        <v>464</v>
      </c>
      <c r="AS13" s="3" t="str">
        <f t="shared" si="5"/>
        <v>Forráshiányos a feladat!</v>
      </c>
      <c r="AU13" s="204" t="s">
        <v>132</v>
      </c>
      <c r="AV13" s="204" t="s">
        <v>132</v>
      </c>
      <c r="AW13" s="205">
        <f>COUNTA($G$3:G13)</f>
        <v>10</v>
      </c>
      <c r="AY13" s="9">
        <f>VLOOKUP($G13,Összesítő!$B:$F,3,FALSE)</f>
        <v>4208</v>
      </c>
      <c r="AZ13" s="9">
        <f t="shared" si="6"/>
        <v>0</v>
      </c>
      <c r="BA13" s="5">
        <f t="shared" si="7"/>
        <v>1</v>
      </c>
      <c r="BB13" s="5" t="str">
        <f t="shared" si="8"/>
        <v>H</v>
      </c>
      <c r="BC13" s="5">
        <f t="shared" si="9"/>
        <v>0</v>
      </c>
      <c r="BD13" s="5">
        <f t="shared" si="10"/>
        <v>0</v>
      </c>
      <c r="BE13" s="5">
        <f t="shared" si="11"/>
        <v>0</v>
      </c>
      <c r="BF13" s="9" t="str">
        <f t="shared" si="12"/>
        <v>Nem rövidtávú a feladat.</v>
      </c>
      <c r="BG13" s="5">
        <f t="shared" si="13"/>
        <v>1</v>
      </c>
      <c r="BH13" s="5">
        <f t="shared" si="14"/>
        <v>1</v>
      </c>
      <c r="BI13" s="5">
        <f t="shared" si="15"/>
        <v>1</v>
      </c>
      <c r="BJ13" s="5">
        <f t="shared" si="16"/>
        <v>1</v>
      </c>
      <c r="BK13" s="5">
        <f t="shared" si="17"/>
        <v>1</v>
      </c>
      <c r="BL13" s="4" t="str">
        <f t="shared" si="18"/>
        <v>Forráshiányos a feladat!</v>
      </c>
      <c r="BM13" s="5">
        <f t="shared" si="19"/>
        <v>0</v>
      </c>
      <c r="BN13" s="5">
        <f t="shared" si="20"/>
        <v>1</v>
      </c>
      <c r="BO13" s="5">
        <f t="shared" si="21"/>
        <v>0</v>
      </c>
      <c r="BP13" s="5">
        <f t="shared" si="22"/>
        <v>0</v>
      </c>
      <c r="BQ13" s="5">
        <f t="shared" si="23"/>
        <v>0</v>
      </c>
      <c r="BR13" s="9">
        <f t="shared" si="24"/>
        <v>0</v>
      </c>
      <c r="BS13" s="5">
        <f t="shared" si="25"/>
        <v>0</v>
      </c>
      <c r="BT13" s="5">
        <f t="shared" si="26"/>
        <v>0</v>
      </c>
      <c r="BU13" s="5">
        <f t="shared" si="27"/>
        <v>1</v>
      </c>
      <c r="BV13" s="5">
        <f t="shared" si="28"/>
        <v>1</v>
      </c>
      <c r="BW13" s="5">
        <f t="shared" si="29"/>
        <v>1</v>
      </c>
      <c r="BX13" s="5">
        <f t="shared" si="30"/>
        <v>1</v>
      </c>
      <c r="BY13" s="5">
        <f t="shared" si="31"/>
        <v>1</v>
      </c>
      <c r="BZ13" s="5">
        <f t="shared" si="32"/>
        <v>1</v>
      </c>
      <c r="CA13" s="5">
        <f t="shared" si="33"/>
        <v>1</v>
      </c>
      <c r="CB13" s="5">
        <f t="shared" si="34"/>
        <v>1</v>
      </c>
      <c r="CC13" s="5">
        <f t="shared" si="35"/>
        <v>1</v>
      </c>
      <c r="CD13" s="5" t="str">
        <f t="shared" si="36"/>
        <v>?</v>
      </c>
      <c r="CE13" s="4" t="str">
        <f t="shared" si="37"/>
        <v>Kitöltés rendben!</v>
      </c>
      <c r="CF13" s="5">
        <f t="shared" si="38"/>
        <v>1</v>
      </c>
      <c r="CG13" s="5">
        <f t="shared" si="39"/>
        <v>0</v>
      </c>
      <c r="CH13" s="5">
        <f t="shared" si="40"/>
        <v>1</v>
      </c>
    </row>
    <row r="14" spans="1:86" s="2" customFormat="1" ht="75" hidden="1" customHeight="1" x14ac:dyDescent="0.25">
      <c r="A14" s="1" t="str">
        <f t="shared" si="0"/>
        <v>Kitöltés rendben!</v>
      </c>
      <c r="B14" s="203">
        <v>1</v>
      </c>
      <c r="C14" s="202" t="s">
        <v>36</v>
      </c>
      <c r="D14" s="204" t="s">
        <v>422</v>
      </c>
      <c r="E14" s="204" t="s">
        <v>462</v>
      </c>
      <c r="F14" s="205" t="str">
        <f>VLOOKUP($G14,Összesítő!$B:$F,2,FALSE)</f>
        <v>21-13587-1-003-00-13</v>
      </c>
      <c r="G14" s="202" t="s">
        <v>283</v>
      </c>
      <c r="H14" s="205" t="str">
        <f>AY14&amp;"_"&amp;AW14&amp;"_FIV_"&amp;LEFT(Előlap!$B$6,4)</f>
        <v>4208_11_FIV_2026</v>
      </c>
      <c r="I14" s="205" t="str">
        <f>VLOOKUP($G14,Összesítő!$B:$F,5,FALSE)</f>
        <v>Felsőcsatár, Narda, Vaskeresztes</v>
      </c>
      <c r="J14" s="205" t="str">
        <f>VLOOKUP($G14,Összesítő!$B:$F,4,FALSE)</f>
        <v>Felsőcsatár Község Önkormányzata, Narda Község Önkormányzata, Vaskeresztes Község Önkormányzata</v>
      </c>
      <c r="K14" s="7">
        <f t="shared" si="1"/>
        <v>25000</v>
      </c>
      <c r="L14" s="203">
        <v>2027</v>
      </c>
      <c r="M14" s="203">
        <v>2027</v>
      </c>
      <c r="N14" s="13">
        <v>25000</v>
      </c>
      <c r="O14" s="8">
        <v>0</v>
      </c>
      <c r="P14" s="8">
        <v>25000</v>
      </c>
      <c r="R14" s="8">
        <v>0</v>
      </c>
      <c r="S14" s="8">
        <v>0</v>
      </c>
      <c r="T14" s="8">
        <v>0</v>
      </c>
      <c r="U14" s="8">
        <v>0</v>
      </c>
      <c r="V14" s="8">
        <v>0</v>
      </c>
      <c r="W14" s="8">
        <v>25000</v>
      </c>
      <c r="X14" s="8">
        <v>0</v>
      </c>
      <c r="Y14" s="8">
        <v>0</v>
      </c>
      <c r="Z14" s="8">
        <v>0</v>
      </c>
      <c r="AA14" s="8">
        <v>0</v>
      </c>
      <c r="AB14" s="8">
        <v>0</v>
      </c>
      <c r="AC14" s="7">
        <f t="shared" si="2"/>
        <v>25000</v>
      </c>
      <c r="AD14" s="3" t="str">
        <f t="shared" si="3"/>
        <v>A forrás egyenlő a költséggel (I.ütem).</v>
      </c>
      <c r="AF14" s="8">
        <v>0</v>
      </c>
      <c r="AG14" s="8">
        <v>0</v>
      </c>
      <c r="AH14" s="8">
        <v>0</v>
      </c>
      <c r="AI14" s="8">
        <v>0</v>
      </c>
      <c r="AJ14" s="8">
        <v>0</v>
      </c>
      <c r="AK14" s="8">
        <v>0</v>
      </c>
      <c r="AL14" s="8">
        <v>0</v>
      </c>
      <c r="AM14" s="8">
        <v>0</v>
      </c>
      <c r="AN14" s="8">
        <v>0</v>
      </c>
      <c r="AO14" s="8">
        <v>0</v>
      </c>
      <c r="AP14" s="8">
        <v>0</v>
      </c>
      <c r="AQ14" s="7">
        <f t="shared" si="4"/>
        <v>0</v>
      </c>
      <c r="AR14" s="202" t="s">
        <v>464</v>
      </c>
      <c r="AS14" s="3" t="str">
        <f t="shared" si="5"/>
        <v>Nem hosszútávú a feladat.</v>
      </c>
      <c r="AU14" s="204" t="s">
        <v>132</v>
      </c>
      <c r="AV14" s="204" t="s">
        <v>132</v>
      </c>
      <c r="AW14" s="205">
        <f>COUNTA($G$3:G14)</f>
        <v>11</v>
      </c>
      <c r="AY14" s="9">
        <f>VLOOKUP($G14,Összesítő!$B:$F,3,FALSE)</f>
        <v>4208</v>
      </c>
      <c r="AZ14" s="9">
        <f t="shared" si="6"/>
        <v>0</v>
      </c>
      <c r="BA14" s="5">
        <f t="shared" si="7"/>
        <v>1</v>
      </c>
      <c r="BB14" s="5" t="str">
        <f t="shared" si="8"/>
        <v>R</v>
      </c>
      <c r="BC14" s="5">
        <f t="shared" si="9"/>
        <v>1</v>
      </c>
      <c r="BD14" s="5">
        <f t="shared" si="10"/>
        <v>0</v>
      </c>
      <c r="BE14" s="5">
        <f t="shared" si="11"/>
        <v>0</v>
      </c>
      <c r="BF14" s="9" t="str">
        <f t="shared" si="12"/>
        <v>A forrás egyenlő a költséggel (I.ütem).</v>
      </c>
      <c r="BG14" s="5">
        <f t="shared" si="13"/>
        <v>1</v>
      </c>
      <c r="BH14" s="5">
        <f t="shared" si="14"/>
        <v>1</v>
      </c>
      <c r="BI14" s="5">
        <f t="shared" si="15"/>
        <v>0</v>
      </c>
      <c r="BJ14" s="5">
        <f t="shared" si="16"/>
        <v>1</v>
      </c>
      <c r="BK14" s="5">
        <f t="shared" si="17"/>
        <v>1</v>
      </c>
      <c r="BL14" s="4" t="str">
        <f t="shared" si="18"/>
        <v>Nem hosszútávú a feladat.</v>
      </c>
      <c r="BM14" s="5">
        <f t="shared" si="19"/>
        <v>1</v>
      </c>
      <c r="BN14" s="5">
        <f t="shared" si="20"/>
        <v>0</v>
      </c>
      <c r="BO14" s="5">
        <f t="shared" si="21"/>
        <v>0</v>
      </c>
      <c r="BP14" s="5">
        <f t="shared" si="22"/>
        <v>0</v>
      </c>
      <c r="BQ14" s="5">
        <f t="shared" si="23"/>
        <v>0</v>
      </c>
      <c r="BR14" s="9" t="str">
        <f t="shared" si="24"/>
        <v>Nincs hosszútávú terv!</v>
      </c>
      <c r="BS14" s="5">
        <f t="shared" si="25"/>
        <v>0</v>
      </c>
      <c r="BT14" s="5">
        <f t="shared" si="26"/>
        <v>0</v>
      </c>
      <c r="BU14" s="5">
        <f t="shared" si="27"/>
        <v>1</v>
      </c>
      <c r="BV14" s="5">
        <f t="shared" si="28"/>
        <v>1</v>
      </c>
      <c r="BW14" s="5">
        <f t="shared" si="29"/>
        <v>1</v>
      </c>
      <c r="BX14" s="5">
        <f t="shared" si="30"/>
        <v>1</v>
      </c>
      <c r="BY14" s="5">
        <f t="shared" si="31"/>
        <v>1</v>
      </c>
      <c r="BZ14" s="5">
        <f t="shared" si="32"/>
        <v>1</v>
      </c>
      <c r="CA14" s="5">
        <f t="shared" si="33"/>
        <v>1</v>
      </c>
      <c r="CB14" s="5">
        <f t="shared" si="34"/>
        <v>1</v>
      </c>
      <c r="CC14" s="5">
        <f t="shared" si="35"/>
        <v>1</v>
      </c>
      <c r="CD14" s="5" t="str">
        <f t="shared" si="36"/>
        <v>?</v>
      </c>
      <c r="CE14" s="4" t="str">
        <f t="shared" si="37"/>
        <v>Kitöltés rendben!</v>
      </c>
      <c r="CF14" s="5">
        <f t="shared" si="38"/>
        <v>1</v>
      </c>
      <c r="CG14" s="5">
        <f t="shared" si="39"/>
        <v>1</v>
      </c>
      <c r="CH14" s="5">
        <f t="shared" si="40"/>
        <v>0</v>
      </c>
    </row>
    <row r="15" spans="1:86" s="2" customFormat="1" ht="75" hidden="1" customHeight="1" x14ac:dyDescent="0.25">
      <c r="A15" s="1" t="str">
        <f t="shared" ref="A15" si="50">IF($G15="","Nincs VKR kiválasztva!",CE15)</f>
        <v>Kitöltés rendben!</v>
      </c>
      <c r="B15" s="207">
        <v>2</v>
      </c>
      <c r="C15" s="206" t="s">
        <v>108</v>
      </c>
      <c r="D15" s="208" t="s">
        <v>467</v>
      </c>
      <c r="E15" s="208" t="s">
        <v>462</v>
      </c>
      <c r="F15" s="209" t="str">
        <f>VLOOKUP($G15,Összesítő!$B:$F,2,FALSE)</f>
        <v>21-13587-1-003-00-13</v>
      </c>
      <c r="G15" s="206" t="s">
        <v>283</v>
      </c>
      <c r="H15" s="209" t="str">
        <f>AY15&amp;"_"&amp;AW15&amp;"_FIV_"&amp;LEFT(Előlap!$B$6,4)</f>
        <v>4208_12_FIV_2026</v>
      </c>
      <c r="I15" s="209" t="str">
        <f>VLOOKUP($G15,Összesítő!$B:$F,5,FALSE)</f>
        <v>Felsőcsatár, Narda, Vaskeresztes</v>
      </c>
      <c r="J15" s="209" t="str">
        <f>VLOOKUP($G15,Összesítő!$B:$F,4,FALSE)</f>
        <v>Felsőcsatár Község Önkormányzata, Narda Község Önkormányzata, Vaskeresztes Község Önkormányzata</v>
      </c>
      <c r="K15" s="7">
        <f t="shared" ref="K15" si="51">N15+O15</f>
        <v>20000</v>
      </c>
      <c r="L15" s="207">
        <v>2028</v>
      </c>
      <c r="M15" s="207">
        <v>2036</v>
      </c>
      <c r="N15" s="13">
        <v>0</v>
      </c>
      <c r="O15" s="8">
        <v>20000</v>
      </c>
      <c r="P15" s="8">
        <v>0</v>
      </c>
      <c r="R15" s="8">
        <v>0</v>
      </c>
      <c r="S15" s="8">
        <v>0</v>
      </c>
      <c r="T15" s="8">
        <v>0</v>
      </c>
      <c r="U15" s="8">
        <v>0</v>
      </c>
      <c r="V15" s="8">
        <v>0</v>
      </c>
      <c r="W15" s="8">
        <v>0</v>
      </c>
      <c r="X15" s="8">
        <v>0</v>
      </c>
      <c r="Y15" s="8">
        <v>0</v>
      </c>
      <c r="Z15" s="8">
        <v>0</v>
      </c>
      <c r="AA15" s="8">
        <v>0</v>
      </c>
      <c r="AB15" s="8">
        <v>0</v>
      </c>
      <c r="AC15" s="7">
        <f t="shared" ref="AC15" si="52">SUM(R15:AB15)</f>
        <v>0</v>
      </c>
      <c r="AD15" s="3" t="str">
        <f t="shared" ref="AD15" si="53">IF($G15="","Nincs VKR kiválasztva!",IF(BA15=0,"Hiányos kitöltés!",BF15))</f>
        <v>Nem rövidtávú a feladat.</v>
      </c>
      <c r="AF15" s="8">
        <v>0</v>
      </c>
      <c r="AG15" s="8">
        <v>0</v>
      </c>
      <c r="AH15" s="8">
        <v>0</v>
      </c>
      <c r="AI15" s="8">
        <v>0</v>
      </c>
      <c r="AJ15" s="8">
        <v>0</v>
      </c>
      <c r="AK15" s="8">
        <v>0</v>
      </c>
      <c r="AL15" s="8">
        <v>0</v>
      </c>
      <c r="AM15" s="8">
        <v>0</v>
      </c>
      <c r="AN15" s="8">
        <v>0</v>
      </c>
      <c r="AO15" s="8">
        <v>0</v>
      </c>
      <c r="AP15" s="8">
        <v>0</v>
      </c>
      <c r="AQ15" s="7">
        <f t="shared" ref="AQ15" si="54">SUM(AF15:AP15)</f>
        <v>0</v>
      </c>
      <c r="AR15" s="206" t="s">
        <v>464</v>
      </c>
      <c r="AS15" s="3" t="str">
        <f t="shared" si="5"/>
        <v>Forráshiányos a feladat!</v>
      </c>
      <c r="AU15" s="208" t="s">
        <v>132</v>
      </c>
      <c r="AV15" s="208" t="s">
        <v>132</v>
      </c>
      <c r="AW15" s="209">
        <f>COUNTA($G$3:G15)</f>
        <v>12</v>
      </c>
      <c r="AY15" s="9">
        <f>VLOOKUP($G15,Összesítő!$B:$F,3,FALSE)</f>
        <v>4208</v>
      </c>
      <c r="AZ15" s="9">
        <f t="shared" si="6"/>
        <v>0</v>
      </c>
      <c r="BA15" s="5">
        <f t="shared" si="7"/>
        <v>1</v>
      </c>
      <c r="BB15" s="5" t="str">
        <f t="shared" si="8"/>
        <v>H</v>
      </c>
      <c r="BC15" s="5">
        <f t="shared" ref="BC15" si="55">IF(OR(BB15="R",BB15="RH"),1,0)</f>
        <v>0</v>
      </c>
      <c r="BD15" s="5">
        <f t="shared" si="10"/>
        <v>0</v>
      </c>
      <c r="BE15" s="5">
        <f t="shared" si="11"/>
        <v>0</v>
      </c>
      <c r="BF15" s="9" t="str">
        <f t="shared" si="12"/>
        <v>Nem rövidtávú a feladat.</v>
      </c>
      <c r="BG15" s="5">
        <f t="shared" si="13"/>
        <v>1</v>
      </c>
      <c r="BH15" s="5">
        <f t="shared" si="14"/>
        <v>1</v>
      </c>
      <c r="BI15" s="5">
        <f t="shared" si="15"/>
        <v>1</v>
      </c>
      <c r="BJ15" s="5">
        <f t="shared" si="16"/>
        <v>1</v>
      </c>
      <c r="BK15" s="5">
        <f t="shared" ref="BK15" si="56">IF(AND($BJ15=1,$O15=$AQ15),1,IF(AND($BJ15=1,$O15&gt;$AQ15,AR15="igen"),1,0))</f>
        <v>1</v>
      </c>
      <c r="BL15" s="4" t="str">
        <f t="shared" si="18"/>
        <v>Forráshiányos a feladat!</v>
      </c>
      <c r="BM15" s="5">
        <f t="shared" si="19"/>
        <v>0</v>
      </c>
      <c r="BN15" s="5">
        <f t="shared" si="20"/>
        <v>1</v>
      </c>
      <c r="BO15" s="5">
        <f t="shared" si="21"/>
        <v>0</v>
      </c>
      <c r="BP15" s="5">
        <f t="shared" si="22"/>
        <v>0</v>
      </c>
      <c r="BQ15" s="5">
        <f t="shared" si="23"/>
        <v>0</v>
      </c>
      <c r="BR15" s="9">
        <f t="shared" si="24"/>
        <v>0</v>
      </c>
      <c r="BS15" s="5">
        <f t="shared" si="25"/>
        <v>0</v>
      </c>
      <c r="BT15" s="5">
        <f t="shared" si="26"/>
        <v>0</v>
      </c>
      <c r="BU15" s="5">
        <f t="shared" si="27"/>
        <v>1</v>
      </c>
      <c r="BV15" s="5">
        <f t="shared" si="28"/>
        <v>1</v>
      </c>
      <c r="BW15" s="5">
        <f t="shared" si="29"/>
        <v>1</v>
      </c>
      <c r="BX15" s="5">
        <f t="shared" si="30"/>
        <v>1</v>
      </c>
      <c r="BY15" s="5">
        <f t="shared" si="31"/>
        <v>1</v>
      </c>
      <c r="BZ15" s="5">
        <f t="shared" si="32"/>
        <v>1</v>
      </c>
      <c r="CA15" s="5">
        <f t="shared" si="33"/>
        <v>1</v>
      </c>
      <c r="CB15" s="5">
        <f t="shared" si="34"/>
        <v>1</v>
      </c>
      <c r="CC15" s="5">
        <f t="shared" si="35"/>
        <v>1</v>
      </c>
      <c r="CD15" s="5" t="str">
        <f t="shared" si="36"/>
        <v>?</v>
      </c>
      <c r="CE15" s="4" t="str">
        <f t="shared" ref="CE15" si="57">IF($BA15=0,$CD15,IF($BG15=0,"I. ütem forrása nincs kitöltve!",IF($BJ15=0,"II. ütem forrása nincs kitöltve!",IF($BD15=1,"Költségek üteme nem megfelelő (az időtartam és a költség üteme eltér)!",IF(AND(BH15=0,$BA15=1,$BJ15=1,$BD15=1),"Kötelező cellák kitöltve, de az I. ütem forrása hibás!",IF(AND(BJ15=0,$BA15=1,$BJ15=1,$BD15=1),"Kötelező cellák kitöltve, de a II. ütem forrása hibás!",IF(AND($BO15=1,$AZ15&lt;30),"Nullás a rövidtávú feladat és rövid (hiányzik) a hozzá tartozó indoklás!",IF(AND($BP15=1,$AZ15&lt;30),"Nullás a hosszútávú feladat és rövid (hiányzik) a hozzá tartozó indoklás!",IF(AND(BN15=1,C15="1811_RENDKÍVÜLI"),"II. ütemre nem tervezhet Rendkívüli feladatot!",IF(BH15=0,AD15,IF(BK15=0,AS15,IF(AND(BC15=1,$P15&gt;$N15),"EM rendelet 2. melléklet terhére elszámolt költség nem lehet nagyobb az I. ütemre tervezett tényleges költségnél!",IF($AC15&gt;$N15,"Többlet forrást jelölt meg az I. ütemnél! A forrás ne legyen több a költségnél.",IF($AQ15&gt;$O15,"Többlet forrást jelölt meg a II. ütemnél! A forrás ne legyen több a költségnél.","Kitöltés rendben!"))))))))))))))</f>
        <v>Kitöltés rendben!</v>
      </c>
      <c r="CF15" s="5">
        <f t="shared" ref="CF15" si="58">IF(A15="Kitöltés rendben!",1,0)</f>
        <v>1</v>
      </c>
      <c r="CG15" s="5">
        <f t="shared" si="39"/>
        <v>0</v>
      </c>
      <c r="CH15" s="5">
        <f t="shared" si="40"/>
        <v>1</v>
      </c>
    </row>
    <row r="16" spans="1:86" s="2" customFormat="1" ht="30" hidden="1" customHeight="1" x14ac:dyDescent="0.25">
      <c r="A16" s="1" t="str">
        <f t="shared" si="0"/>
        <v>Kitöltés rendben!</v>
      </c>
      <c r="B16" s="203">
        <v>2</v>
      </c>
      <c r="C16" s="202" t="s">
        <v>36</v>
      </c>
      <c r="D16" s="204" t="s">
        <v>414</v>
      </c>
      <c r="E16" s="204" t="s">
        <v>462</v>
      </c>
      <c r="F16" s="205" t="str">
        <f>VLOOKUP($G16,Összesítő!$B:$F,2,FALSE)</f>
        <v>21-30881-1-001-00-02</v>
      </c>
      <c r="G16" s="202" t="s">
        <v>363</v>
      </c>
      <c r="H16" s="205" t="str">
        <f>AY16&amp;"_"&amp;AW16&amp;"_FIV_"&amp;LEFT(Előlap!$B$6,4)</f>
        <v>4227_13_FIV_2026</v>
      </c>
      <c r="I16" s="205" t="str">
        <f>VLOOKUP($G16,Összesítő!$B:$F,5,FALSE)</f>
        <v>Répcelak</v>
      </c>
      <c r="J16" s="205" t="str">
        <f>VLOOKUP($G16,Összesítő!$B:$F,4,FALSE)</f>
        <v>Répcelak Város Önkormányzata</v>
      </c>
      <c r="K16" s="7">
        <f t="shared" si="1"/>
        <v>100000</v>
      </c>
      <c r="L16" s="203">
        <v>2030</v>
      </c>
      <c r="M16" s="203">
        <v>2030</v>
      </c>
      <c r="N16" s="13">
        <v>0</v>
      </c>
      <c r="O16" s="8">
        <v>100000</v>
      </c>
      <c r="P16" s="8">
        <v>0</v>
      </c>
      <c r="R16" s="8">
        <v>0</v>
      </c>
      <c r="S16" s="8">
        <v>0</v>
      </c>
      <c r="T16" s="8">
        <v>0</v>
      </c>
      <c r="U16" s="8">
        <v>0</v>
      </c>
      <c r="V16" s="8">
        <v>0</v>
      </c>
      <c r="W16" s="8">
        <v>0</v>
      </c>
      <c r="X16" s="8">
        <v>0</v>
      </c>
      <c r="Y16" s="8">
        <v>0</v>
      </c>
      <c r="Z16" s="8">
        <v>0</v>
      </c>
      <c r="AA16" s="8">
        <v>0</v>
      </c>
      <c r="AB16" s="8">
        <v>0</v>
      </c>
      <c r="AC16" s="7">
        <f t="shared" si="2"/>
        <v>0</v>
      </c>
      <c r="AD16" s="3" t="str">
        <f t="shared" si="3"/>
        <v>Nem rövidtávú a feladat.</v>
      </c>
      <c r="AF16" s="8">
        <v>2900</v>
      </c>
      <c r="AG16" s="8">
        <v>0</v>
      </c>
      <c r="AH16" s="8">
        <v>2982</v>
      </c>
      <c r="AI16" s="8">
        <v>0</v>
      </c>
      <c r="AJ16" s="8">
        <v>0</v>
      </c>
      <c r="AK16" s="8">
        <v>0</v>
      </c>
      <c r="AL16" s="8">
        <v>0</v>
      </c>
      <c r="AM16" s="8">
        <v>0</v>
      </c>
      <c r="AN16" s="8">
        <v>0</v>
      </c>
      <c r="AO16" s="8">
        <v>0</v>
      </c>
      <c r="AP16" s="8">
        <v>0</v>
      </c>
      <c r="AQ16" s="7">
        <f t="shared" si="4"/>
        <v>5882</v>
      </c>
      <c r="AR16" s="202" t="s">
        <v>464</v>
      </c>
      <c r="AS16" s="3" t="str">
        <f t="shared" si="5"/>
        <v>Forráshiányos a feladat!</v>
      </c>
      <c r="AU16" s="204" t="s">
        <v>132</v>
      </c>
      <c r="AV16" s="204" t="s">
        <v>132</v>
      </c>
      <c r="AW16" s="205">
        <f>COUNTA($G$3:G16)</f>
        <v>13</v>
      </c>
      <c r="AY16" s="9">
        <f>VLOOKUP($G16,Összesítő!$B:$F,3,FALSE)</f>
        <v>4227</v>
      </c>
      <c r="AZ16" s="9">
        <f t="shared" si="6"/>
        <v>0</v>
      </c>
      <c r="BA16" s="5">
        <f t="shared" si="7"/>
        <v>1</v>
      </c>
      <c r="BB16" s="5" t="str">
        <f t="shared" si="8"/>
        <v>H</v>
      </c>
      <c r="BC16" s="5">
        <f t="shared" si="9"/>
        <v>0</v>
      </c>
      <c r="BD16" s="5">
        <f t="shared" si="10"/>
        <v>0</v>
      </c>
      <c r="BE16" s="5">
        <f t="shared" si="11"/>
        <v>0</v>
      </c>
      <c r="BF16" s="9" t="str">
        <f t="shared" si="12"/>
        <v>Nem rövidtávú a feladat.</v>
      </c>
      <c r="BG16" s="5">
        <f t="shared" si="13"/>
        <v>1</v>
      </c>
      <c r="BH16" s="5">
        <f t="shared" si="14"/>
        <v>1</v>
      </c>
      <c r="BI16" s="5">
        <f t="shared" si="15"/>
        <v>1</v>
      </c>
      <c r="BJ16" s="5">
        <f t="shared" si="16"/>
        <v>1</v>
      </c>
      <c r="BK16" s="5">
        <f t="shared" si="17"/>
        <v>1</v>
      </c>
      <c r="BL16" s="4" t="str">
        <f t="shared" si="18"/>
        <v>Forráshiányos a feladat!</v>
      </c>
      <c r="BM16" s="5">
        <f t="shared" si="19"/>
        <v>0</v>
      </c>
      <c r="BN16" s="5">
        <f t="shared" si="20"/>
        <v>1</v>
      </c>
      <c r="BO16" s="5">
        <f t="shared" si="21"/>
        <v>0</v>
      </c>
      <c r="BP16" s="5">
        <f t="shared" si="22"/>
        <v>0</v>
      </c>
      <c r="BQ16" s="5">
        <f t="shared" si="23"/>
        <v>0</v>
      </c>
      <c r="BR16" s="9">
        <f t="shared" si="24"/>
        <v>0</v>
      </c>
      <c r="BS16" s="5">
        <f t="shared" si="25"/>
        <v>0</v>
      </c>
      <c r="BT16" s="5">
        <f t="shared" si="26"/>
        <v>0</v>
      </c>
      <c r="BU16" s="5">
        <f t="shared" si="27"/>
        <v>1</v>
      </c>
      <c r="BV16" s="5">
        <f t="shared" si="28"/>
        <v>1</v>
      </c>
      <c r="BW16" s="5">
        <f t="shared" si="29"/>
        <v>1</v>
      </c>
      <c r="BX16" s="5">
        <f t="shared" si="30"/>
        <v>1</v>
      </c>
      <c r="BY16" s="5">
        <f t="shared" si="31"/>
        <v>1</v>
      </c>
      <c r="BZ16" s="5">
        <f t="shared" si="32"/>
        <v>1</v>
      </c>
      <c r="CA16" s="5">
        <f t="shared" si="33"/>
        <v>1</v>
      </c>
      <c r="CB16" s="5">
        <f t="shared" si="34"/>
        <v>1</v>
      </c>
      <c r="CC16" s="5">
        <f t="shared" si="35"/>
        <v>1</v>
      </c>
      <c r="CD16" s="5" t="str">
        <f t="shared" si="36"/>
        <v>?</v>
      </c>
      <c r="CE16" s="4" t="str">
        <f t="shared" si="37"/>
        <v>Kitöltés rendben!</v>
      </c>
      <c r="CF16" s="5">
        <f t="shared" si="38"/>
        <v>1</v>
      </c>
      <c r="CG16" s="5">
        <f t="shared" si="39"/>
        <v>0</v>
      </c>
      <c r="CH16" s="5">
        <f t="shared" si="40"/>
        <v>1</v>
      </c>
    </row>
    <row r="17" spans="1:86" s="2" customFormat="1" ht="30" hidden="1" customHeight="1" x14ac:dyDescent="0.25">
      <c r="A17" s="1" t="str">
        <f t="shared" si="0"/>
        <v>Kitöltés rendben!</v>
      </c>
      <c r="B17" s="203">
        <v>2</v>
      </c>
      <c r="C17" s="202" t="s">
        <v>98</v>
      </c>
      <c r="D17" s="204" t="s">
        <v>416</v>
      </c>
      <c r="E17" s="204" t="s">
        <v>462</v>
      </c>
      <c r="F17" s="205" t="str">
        <f>VLOOKUP($G17,Összesítő!$B:$F,2,FALSE)</f>
        <v>21-30881-1-001-00-02</v>
      </c>
      <c r="G17" s="202" t="s">
        <v>363</v>
      </c>
      <c r="H17" s="205" t="str">
        <f>AY17&amp;"_"&amp;AW17&amp;"_FIV_"&amp;LEFT(Előlap!$B$6,4)</f>
        <v>4227_14_FIV_2026</v>
      </c>
      <c r="I17" s="205" t="str">
        <f>VLOOKUP($G17,Összesítő!$B:$F,5,FALSE)</f>
        <v>Répcelak</v>
      </c>
      <c r="J17" s="205" t="str">
        <f>VLOOKUP($G17,Összesítő!$B:$F,4,FALSE)</f>
        <v>Répcelak Város Önkormányzata</v>
      </c>
      <c r="K17" s="7">
        <f t="shared" si="1"/>
        <v>300000</v>
      </c>
      <c r="L17" s="203">
        <v>2030</v>
      </c>
      <c r="M17" s="203">
        <v>2036</v>
      </c>
      <c r="N17" s="13">
        <v>0</v>
      </c>
      <c r="O17" s="8">
        <v>300000</v>
      </c>
      <c r="P17" s="8">
        <v>0</v>
      </c>
      <c r="R17" s="8">
        <v>0</v>
      </c>
      <c r="S17" s="8">
        <v>0</v>
      </c>
      <c r="T17" s="8">
        <v>0</v>
      </c>
      <c r="U17" s="8">
        <v>0</v>
      </c>
      <c r="V17" s="8">
        <v>0</v>
      </c>
      <c r="W17" s="8">
        <v>0</v>
      </c>
      <c r="X17" s="8">
        <v>0</v>
      </c>
      <c r="Y17" s="8">
        <v>0</v>
      </c>
      <c r="Z17" s="8">
        <v>0</v>
      </c>
      <c r="AA17" s="8">
        <v>0</v>
      </c>
      <c r="AB17" s="8">
        <v>0</v>
      </c>
      <c r="AC17" s="7">
        <f t="shared" si="2"/>
        <v>0</v>
      </c>
      <c r="AD17" s="3" t="str">
        <f t="shared" si="3"/>
        <v>Nem rövidtávú a feladat.</v>
      </c>
      <c r="AF17" s="8">
        <v>8500</v>
      </c>
      <c r="AG17" s="8">
        <v>0</v>
      </c>
      <c r="AH17" s="8">
        <v>0</v>
      </c>
      <c r="AI17" s="8">
        <v>0</v>
      </c>
      <c r="AJ17" s="8">
        <v>0</v>
      </c>
      <c r="AK17" s="8">
        <v>0</v>
      </c>
      <c r="AL17" s="8">
        <v>0</v>
      </c>
      <c r="AM17" s="8">
        <v>0</v>
      </c>
      <c r="AN17" s="8">
        <v>0</v>
      </c>
      <c r="AO17" s="8">
        <v>0</v>
      </c>
      <c r="AP17" s="8">
        <v>0</v>
      </c>
      <c r="AQ17" s="7">
        <f t="shared" si="4"/>
        <v>8500</v>
      </c>
      <c r="AR17" s="202" t="s">
        <v>464</v>
      </c>
      <c r="AS17" s="3" t="str">
        <f t="shared" si="5"/>
        <v>Forráshiányos a feladat!</v>
      </c>
      <c r="AU17" s="204" t="s">
        <v>132</v>
      </c>
      <c r="AV17" s="204" t="s">
        <v>132</v>
      </c>
      <c r="AW17" s="205">
        <f>COUNTA($G$3:G17)</f>
        <v>14</v>
      </c>
      <c r="AY17" s="9">
        <f>VLOOKUP($G17,Összesítő!$B:$F,3,FALSE)</f>
        <v>4227</v>
      </c>
      <c r="AZ17" s="9">
        <f t="shared" si="6"/>
        <v>0</v>
      </c>
      <c r="BA17" s="5">
        <f t="shared" si="7"/>
        <v>1</v>
      </c>
      <c r="BB17" s="5" t="str">
        <f t="shared" si="8"/>
        <v>H</v>
      </c>
      <c r="BC17" s="5">
        <f t="shared" si="9"/>
        <v>0</v>
      </c>
      <c r="BD17" s="5">
        <f t="shared" si="10"/>
        <v>0</v>
      </c>
      <c r="BE17" s="5">
        <f t="shared" si="11"/>
        <v>0</v>
      </c>
      <c r="BF17" s="9" t="str">
        <f t="shared" si="12"/>
        <v>Nem rövidtávú a feladat.</v>
      </c>
      <c r="BG17" s="5">
        <f t="shared" si="13"/>
        <v>1</v>
      </c>
      <c r="BH17" s="5">
        <f t="shared" si="14"/>
        <v>1</v>
      </c>
      <c r="BI17" s="5">
        <f t="shared" si="15"/>
        <v>1</v>
      </c>
      <c r="BJ17" s="5">
        <f t="shared" si="16"/>
        <v>1</v>
      </c>
      <c r="BK17" s="5">
        <f t="shared" si="17"/>
        <v>1</v>
      </c>
      <c r="BL17" s="4" t="str">
        <f t="shared" si="18"/>
        <v>Forráshiányos a feladat!</v>
      </c>
      <c r="BM17" s="5">
        <f t="shared" si="19"/>
        <v>0</v>
      </c>
      <c r="BN17" s="5">
        <f t="shared" si="20"/>
        <v>1</v>
      </c>
      <c r="BO17" s="5">
        <f t="shared" si="21"/>
        <v>0</v>
      </c>
      <c r="BP17" s="5">
        <f t="shared" si="22"/>
        <v>0</v>
      </c>
      <c r="BQ17" s="5">
        <f t="shared" si="23"/>
        <v>0</v>
      </c>
      <c r="BR17" s="9">
        <f t="shared" si="24"/>
        <v>0</v>
      </c>
      <c r="BS17" s="5">
        <f t="shared" si="25"/>
        <v>0</v>
      </c>
      <c r="BT17" s="5">
        <f t="shared" si="26"/>
        <v>0</v>
      </c>
      <c r="BU17" s="5">
        <f t="shared" si="27"/>
        <v>1</v>
      </c>
      <c r="BV17" s="5">
        <f t="shared" si="28"/>
        <v>1</v>
      </c>
      <c r="BW17" s="5">
        <f t="shared" si="29"/>
        <v>1</v>
      </c>
      <c r="BX17" s="5">
        <f t="shared" si="30"/>
        <v>1</v>
      </c>
      <c r="BY17" s="5">
        <f t="shared" si="31"/>
        <v>1</v>
      </c>
      <c r="BZ17" s="5">
        <f t="shared" si="32"/>
        <v>1</v>
      </c>
      <c r="CA17" s="5">
        <f t="shared" si="33"/>
        <v>1</v>
      </c>
      <c r="CB17" s="5">
        <f t="shared" si="34"/>
        <v>1</v>
      </c>
      <c r="CC17" s="5">
        <f t="shared" si="35"/>
        <v>1</v>
      </c>
      <c r="CD17" s="5" t="str">
        <f t="shared" si="36"/>
        <v>?</v>
      </c>
      <c r="CE17" s="4" t="str">
        <f t="shared" si="37"/>
        <v>Kitöltés rendben!</v>
      </c>
      <c r="CF17" s="5">
        <f t="shared" si="38"/>
        <v>1</v>
      </c>
      <c r="CG17" s="5">
        <f t="shared" si="39"/>
        <v>0</v>
      </c>
      <c r="CH17" s="5">
        <f t="shared" si="40"/>
        <v>1</v>
      </c>
    </row>
    <row r="18" spans="1:86" s="2" customFormat="1" ht="30" hidden="1" customHeight="1" x14ac:dyDescent="0.25">
      <c r="A18" s="1" t="str">
        <f t="shared" si="0"/>
        <v>Kitöltés rendben!</v>
      </c>
      <c r="B18" s="203">
        <v>2</v>
      </c>
      <c r="C18" s="202" t="s">
        <v>75</v>
      </c>
      <c r="D18" s="204" t="s">
        <v>417</v>
      </c>
      <c r="E18" s="204" t="s">
        <v>462</v>
      </c>
      <c r="F18" s="205" t="str">
        <f>VLOOKUP($G18,Összesítő!$B:$F,2,FALSE)</f>
        <v>21-30881-1-001-00-02</v>
      </c>
      <c r="G18" s="202" t="s">
        <v>363</v>
      </c>
      <c r="H18" s="205" t="str">
        <f>AY18&amp;"_"&amp;AW18&amp;"_FIV_"&amp;LEFT(Előlap!$B$6,4)</f>
        <v>4227_15_FIV_2026</v>
      </c>
      <c r="I18" s="205" t="str">
        <f>VLOOKUP($G18,Összesítő!$B:$F,5,FALSE)</f>
        <v>Répcelak</v>
      </c>
      <c r="J18" s="205" t="str">
        <f>VLOOKUP($G18,Összesítő!$B:$F,4,FALSE)</f>
        <v>Répcelak Város Önkormányzata</v>
      </c>
      <c r="K18" s="7">
        <f t="shared" si="1"/>
        <v>5000</v>
      </c>
      <c r="L18" s="203">
        <v>2030</v>
      </c>
      <c r="M18" s="203">
        <v>2036</v>
      </c>
      <c r="N18" s="13">
        <v>0</v>
      </c>
      <c r="O18" s="8">
        <v>5000</v>
      </c>
      <c r="P18" s="8">
        <v>0</v>
      </c>
      <c r="R18" s="8">
        <v>0</v>
      </c>
      <c r="S18" s="8">
        <v>0</v>
      </c>
      <c r="T18" s="8">
        <v>0</v>
      </c>
      <c r="U18" s="8">
        <v>0</v>
      </c>
      <c r="V18" s="8">
        <v>0</v>
      </c>
      <c r="W18" s="8">
        <v>0</v>
      </c>
      <c r="X18" s="8">
        <v>0</v>
      </c>
      <c r="Y18" s="8">
        <v>0</v>
      </c>
      <c r="Z18" s="8">
        <v>0</v>
      </c>
      <c r="AA18" s="8">
        <v>0</v>
      </c>
      <c r="AB18" s="8">
        <v>0</v>
      </c>
      <c r="AC18" s="7">
        <f t="shared" si="2"/>
        <v>0</v>
      </c>
      <c r="AD18" s="3" t="str">
        <f t="shared" si="3"/>
        <v>Nem rövidtávú a feladat.</v>
      </c>
      <c r="AF18" s="8">
        <v>0</v>
      </c>
      <c r="AG18" s="8">
        <v>0</v>
      </c>
      <c r="AH18" s="8">
        <v>0</v>
      </c>
      <c r="AI18" s="8">
        <v>0</v>
      </c>
      <c r="AJ18" s="8">
        <v>0</v>
      </c>
      <c r="AK18" s="8">
        <v>0</v>
      </c>
      <c r="AL18" s="8">
        <v>0</v>
      </c>
      <c r="AM18" s="8">
        <v>0</v>
      </c>
      <c r="AN18" s="8">
        <v>0</v>
      </c>
      <c r="AO18" s="8">
        <v>0</v>
      </c>
      <c r="AP18" s="8">
        <v>0</v>
      </c>
      <c r="AQ18" s="7">
        <f t="shared" si="4"/>
        <v>0</v>
      </c>
      <c r="AR18" s="202" t="s">
        <v>464</v>
      </c>
      <c r="AS18" s="3" t="str">
        <f t="shared" si="5"/>
        <v>Forráshiányos a feladat!</v>
      </c>
      <c r="AU18" s="204" t="s">
        <v>132</v>
      </c>
      <c r="AV18" s="204" t="s">
        <v>132</v>
      </c>
      <c r="AW18" s="205">
        <f>COUNTA($G$3:G18)</f>
        <v>15</v>
      </c>
      <c r="AY18" s="9">
        <f>VLOOKUP($G18,Összesítő!$B:$F,3,FALSE)</f>
        <v>4227</v>
      </c>
      <c r="AZ18" s="9">
        <f t="shared" si="6"/>
        <v>0</v>
      </c>
      <c r="BA18" s="5">
        <f t="shared" si="7"/>
        <v>1</v>
      </c>
      <c r="BB18" s="5" t="str">
        <f t="shared" si="8"/>
        <v>H</v>
      </c>
      <c r="BC18" s="5">
        <f t="shared" si="9"/>
        <v>0</v>
      </c>
      <c r="BD18" s="5">
        <f t="shared" si="10"/>
        <v>0</v>
      </c>
      <c r="BE18" s="5">
        <f t="shared" si="11"/>
        <v>0</v>
      </c>
      <c r="BF18" s="9" t="str">
        <f t="shared" si="12"/>
        <v>Nem rövidtávú a feladat.</v>
      </c>
      <c r="BG18" s="5">
        <f t="shared" si="13"/>
        <v>1</v>
      </c>
      <c r="BH18" s="5">
        <f t="shared" si="14"/>
        <v>1</v>
      </c>
      <c r="BI18" s="5">
        <f t="shared" si="15"/>
        <v>1</v>
      </c>
      <c r="BJ18" s="5">
        <f t="shared" si="16"/>
        <v>1</v>
      </c>
      <c r="BK18" s="5">
        <f t="shared" si="17"/>
        <v>1</v>
      </c>
      <c r="BL18" s="4" t="str">
        <f t="shared" si="18"/>
        <v>Forráshiányos a feladat!</v>
      </c>
      <c r="BM18" s="5">
        <f t="shared" si="19"/>
        <v>0</v>
      </c>
      <c r="BN18" s="5">
        <f t="shared" si="20"/>
        <v>1</v>
      </c>
      <c r="BO18" s="5">
        <f t="shared" si="21"/>
        <v>0</v>
      </c>
      <c r="BP18" s="5">
        <f t="shared" si="22"/>
        <v>0</v>
      </c>
      <c r="BQ18" s="5">
        <f t="shared" si="23"/>
        <v>0</v>
      </c>
      <c r="BR18" s="9">
        <f t="shared" si="24"/>
        <v>0</v>
      </c>
      <c r="BS18" s="5">
        <f t="shared" si="25"/>
        <v>0</v>
      </c>
      <c r="BT18" s="5">
        <f t="shared" si="26"/>
        <v>0</v>
      </c>
      <c r="BU18" s="5">
        <f t="shared" si="27"/>
        <v>1</v>
      </c>
      <c r="BV18" s="5">
        <f t="shared" si="28"/>
        <v>1</v>
      </c>
      <c r="BW18" s="5">
        <f t="shared" si="29"/>
        <v>1</v>
      </c>
      <c r="BX18" s="5">
        <f t="shared" si="30"/>
        <v>1</v>
      </c>
      <c r="BY18" s="5">
        <f t="shared" si="31"/>
        <v>1</v>
      </c>
      <c r="BZ18" s="5">
        <f t="shared" si="32"/>
        <v>1</v>
      </c>
      <c r="CA18" s="5">
        <f t="shared" si="33"/>
        <v>1</v>
      </c>
      <c r="CB18" s="5">
        <f t="shared" si="34"/>
        <v>1</v>
      </c>
      <c r="CC18" s="5">
        <f t="shared" si="35"/>
        <v>1</v>
      </c>
      <c r="CD18" s="5" t="str">
        <f t="shared" si="36"/>
        <v>?</v>
      </c>
      <c r="CE18" s="4" t="str">
        <f t="shared" si="37"/>
        <v>Kitöltés rendben!</v>
      </c>
      <c r="CF18" s="5">
        <f t="shared" si="38"/>
        <v>1</v>
      </c>
      <c r="CG18" s="5">
        <f t="shared" si="39"/>
        <v>0</v>
      </c>
      <c r="CH18" s="5">
        <f t="shared" si="40"/>
        <v>1</v>
      </c>
    </row>
    <row r="19" spans="1:86" s="2" customFormat="1" ht="30" hidden="1" customHeight="1" x14ac:dyDescent="0.25">
      <c r="A19" s="1" t="str">
        <f t="shared" ref="A19" si="59">IF($G19="","Nincs VKR kiválasztva!",CE19)</f>
        <v>Kitöltés rendben!</v>
      </c>
      <c r="B19" s="207">
        <v>2</v>
      </c>
      <c r="C19" s="206" t="s">
        <v>108</v>
      </c>
      <c r="D19" s="208" t="s">
        <v>467</v>
      </c>
      <c r="E19" s="208" t="s">
        <v>462</v>
      </c>
      <c r="F19" s="209" t="str">
        <f>VLOOKUP($G19,Összesítő!$B:$F,2,FALSE)</f>
        <v>21-30881-1-001-00-02</v>
      </c>
      <c r="G19" s="206" t="s">
        <v>363</v>
      </c>
      <c r="H19" s="209" t="str">
        <f>AY19&amp;"_"&amp;AW19&amp;"_FIV_"&amp;LEFT(Előlap!$B$6,4)</f>
        <v>4227_16_FIV_2026</v>
      </c>
      <c r="I19" s="209" t="str">
        <f>VLOOKUP($G19,Összesítő!$B:$F,5,FALSE)</f>
        <v>Répcelak</v>
      </c>
      <c r="J19" s="209" t="str">
        <f>VLOOKUP($G19,Összesítő!$B:$F,4,FALSE)</f>
        <v>Répcelak Város Önkormányzata</v>
      </c>
      <c r="K19" s="7">
        <f t="shared" ref="K19" si="60">N19+O19</f>
        <v>30000</v>
      </c>
      <c r="L19" s="207">
        <v>2028</v>
      </c>
      <c r="M19" s="207">
        <v>2036</v>
      </c>
      <c r="N19" s="13">
        <v>0</v>
      </c>
      <c r="O19" s="8">
        <v>30000</v>
      </c>
      <c r="P19" s="8">
        <v>0</v>
      </c>
      <c r="R19" s="8">
        <v>0</v>
      </c>
      <c r="S19" s="8">
        <v>0</v>
      </c>
      <c r="T19" s="8">
        <v>0</v>
      </c>
      <c r="U19" s="8">
        <v>0</v>
      </c>
      <c r="V19" s="8">
        <v>0</v>
      </c>
      <c r="W19" s="8">
        <v>0</v>
      </c>
      <c r="X19" s="8">
        <v>0</v>
      </c>
      <c r="Y19" s="8">
        <v>0</v>
      </c>
      <c r="Z19" s="8">
        <v>0</v>
      </c>
      <c r="AA19" s="8">
        <v>0</v>
      </c>
      <c r="AB19" s="8">
        <v>0</v>
      </c>
      <c r="AC19" s="7">
        <f t="shared" ref="AC19" si="61">SUM(R19:AB19)</f>
        <v>0</v>
      </c>
      <c r="AD19" s="3" t="str">
        <f t="shared" ref="AD19" si="62">IF($G19="","Nincs VKR kiválasztva!",IF(BA19=0,"Hiányos kitöltés!",BF19))</f>
        <v>Nem rövidtávú a feladat.</v>
      </c>
      <c r="AF19" s="8">
        <v>0</v>
      </c>
      <c r="AG19" s="8">
        <v>0</v>
      </c>
      <c r="AH19" s="8">
        <v>0</v>
      </c>
      <c r="AI19" s="8">
        <v>0</v>
      </c>
      <c r="AJ19" s="8">
        <v>0</v>
      </c>
      <c r="AK19" s="8">
        <v>0</v>
      </c>
      <c r="AL19" s="8">
        <v>0</v>
      </c>
      <c r="AM19" s="8">
        <v>0</v>
      </c>
      <c r="AN19" s="8">
        <v>0</v>
      </c>
      <c r="AO19" s="8">
        <v>0</v>
      </c>
      <c r="AP19" s="8">
        <v>0</v>
      </c>
      <c r="AQ19" s="7">
        <f t="shared" ref="AQ19" si="63">SUM(AF19:AP19)</f>
        <v>0</v>
      </c>
      <c r="AR19" s="206" t="s">
        <v>464</v>
      </c>
      <c r="AS19" s="3" t="str">
        <f t="shared" si="5"/>
        <v>Forráshiányos a feladat!</v>
      </c>
      <c r="AU19" s="208" t="s">
        <v>132</v>
      </c>
      <c r="AV19" s="208" t="s">
        <v>132</v>
      </c>
      <c r="AW19" s="209">
        <f>COUNTA($G$3:G19)</f>
        <v>16</v>
      </c>
      <c r="AY19" s="9">
        <f>VLOOKUP($G19,Összesítő!$B:$F,3,FALSE)</f>
        <v>4227</v>
      </c>
      <c r="AZ19" s="9">
        <f t="shared" si="6"/>
        <v>0</v>
      </c>
      <c r="BA19" s="5">
        <f t="shared" si="7"/>
        <v>1</v>
      </c>
      <c r="BB19" s="5" t="str">
        <f t="shared" si="8"/>
        <v>H</v>
      </c>
      <c r="BC19" s="5">
        <f t="shared" ref="BC19" si="64">IF(OR(BB19="R",BB19="RH"),1,0)</f>
        <v>0</v>
      </c>
      <c r="BD19" s="5">
        <f t="shared" si="10"/>
        <v>0</v>
      </c>
      <c r="BE19" s="5">
        <f t="shared" si="11"/>
        <v>0</v>
      </c>
      <c r="BF19" s="9" t="str">
        <f t="shared" si="12"/>
        <v>Nem rövidtávú a feladat.</v>
      </c>
      <c r="BG19" s="5">
        <f t="shared" si="13"/>
        <v>1</v>
      </c>
      <c r="BH19" s="5">
        <f t="shared" si="14"/>
        <v>1</v>
      </c>
      <c r="BI19" s="5">
        <f t="shared" si="15"/>
        <v>1</v>
      </c>
      <c r="BJ19" s="5">
        <f t="shared" si="16"/>
        <v>1</v>
      </c>
      <c r="BK19" s="5">
        <f t="shared" ref="BK19" si="65">IF(AND($BJ19=1,$O19=$AQ19),1,IF(AND($BJ19=1,$O19&gt;$AQ19,AR19="igen"),1,0))</f>
        <v>1</v>
      </c>
      <c r="BL19" s="4" t="str">
        <f t="shared" si="18"/>
        <v>Forráshiányos a feladat!</v>
      </c>
      <c r="BM19" s="5">
        <f t="shared" si="19"/>
        <v>0</v>
      </c>
      <c r="BN19" s="5">
        <f t="shared" si="20"/>
        <v>1</v>
      </c>
      <c r="BO19" s="5">
        <f t="shared" si="21"/>
        <v>0</v>
      </c>
      <c r="BP19" s="5">
        <f t="shared" si="22"/>
        <v>0</v>
      </c>
      <c r="BQ19" s="5">
        <f t="shared" si="23"/>
        <v>0</v>
      </c>
      <c r="BR19" s="9">
        <f t="shared" si="24"/>
        <v>0</v>
      </c>
      <c r="BS19" s="5">
        <f t="shared" si="25"/>
        <v>0</v>
      </c>
      <c r="BT19" s="5">
        <f t="shared" si="26"/>
        <v>0</v>
      </c>
      <c r="BU19" s="5">
        <f t="shared" si="27"/>
        <v>1</v>
      </c>
      <c r="BV19" s="5">
        <f t="shared" si="28"/>
        <v>1</v>
      </c>
      <c r="BW19" s="5">
        <f t="shared" si="29"/>
        <v>1</v>
      </c>
      <c r="BX19" s="5">
        <f t="shared" si="30"/>
        <v>1</v>
      </c>
      <c r="BY19" s="5">
        <f t="shared" si="31"/>
        <v>1</v>
      </c>
      <c r="BZ19" s="5">
        <f t="shared" si="32"/>
        <v>1</v>
      </c>
      <c r="CA19" s="5">
        <f t="shared" si="33"/>
        <v>1</v>
      </c>
      <c r="CB19" s="5">
        <f t="shared" si="34"/>
        <v>1</v>
      </c>
      <c r="CC19" s="5">
        <f t="shared" si="35"/>
        <v>1</v>
      </c>
      <c r="CD19" s="5" t="str">
        <f t="shared" si="36"/>
        <v>?</v>
      </c>
      <c r="CE19" s="4" t="str">
        <f t="shared" ref="CE19" si="66">IF($BA19=0,$CD19,IF($BG19=0,"I. ütem forrása nincs kitöltve!",IF($BJ19=0,"II. ütem forrása nincs kitöltve!",IF($BD19=1,"Költségek üteme nem megfelelő (az időtartam és a költség üteme eltér)!",IF(AND(BH19=0,$BA19=1,$BJ19=1,$BD19=1),"Kötelező cellák kitöltve, de az I. ütem forrása hibás!",IF(AND(BJ19=0,$BA19=1,$BJ19=1,$BD19=1),"Kötelező cellák kitöltve, de a II. ütem forrása hibás!",IF(AND($BO19=1,$AZ19&lt;30),"Nullás a rövidtávú feladat és rövid (hiányzik) a hozzá tartozó indoklás!",IF(AND($BP19=1,$AZ19&lt;30),"Nullás a hosszútávú feladat és rövid (hiányzik) a hozzá tartozó indoklás!",IF(AND(BN19=1,C19="1811_RENDKÍVÜLI"),"II. ütemre nem tervezhet Rendkívüli feladatot!",IF(BH19=0,AD19,IF(BK19=0,AS19,IF(AND(BC19=1,$P19&gt;$N19),"EM rendelet 2. melléklet terhére elszámolt költség nem lehet nagyobb az I. ütemre tervezett tényleges költségnél!",IF($AC19&gt;$N19,"Többlet forrást jelölt meg az I. ütemnél! A forrás ne legyen több a költségnél.",IF($AQ19&gt;$O19,"Többlet forrást jelölt meg a II. ütemnél! A forrás ne legyen több a költségnél.","Kitöltés rendben!"))))))))))))))</f>
        <v>Kitöltés rendben!</v>
      </c>
      <c r="CF19" s="5">
        <f t="shared" ref="CF19" si="67">IF(A19="Kitöltés rendben!",1,0)</f>
        <v>1</v>
      </c>
      <c r="CG19" s="5">
        <f t="shared" si="39"/>
        <v>0</v>
      </c>
      <c r="CH19" s="5">
        <f t="shared" si="40"/>
        <v>1</v>
      </c>
    </row>
    <row r="20" spans="1:86" s="2" customFormat="1" ht="31.5" hidden="1" customHeight="1" x14ac:dyDescent="0.25">
      <c r="A20" s="1" t="str">
        <f t="shared" si="0"/>
        <v>Kitöltés rendben!</v>
      </c>
      <c r="B20" s="203">
        <v>0</v>
      </c>
      <c r="C20" s="202" t="s">
        <v>113</v>
      </c>
      <c r="D20" s="204" t="s">
        <v>420</v>
      </c>
      <c r="E20" s="204" t="s">
        <v>462</v>
      </c>
      <c r="F20" s="205" t="str">
        <f>VLOOKUP($G20,Összesítő!$B:$F,2,FALSE)</f>
        <v>21-30881-1-001-00-02</v>
      </c>
      <c r="G20" s="202" t="s">
        <v>363</v>
      </c>
      <c r="H20" s="205" t="str">
        <f>AY20&amp;"_"&amp;AW20&amp;"_FIV_"&amp;LEFT(Előlap!$B$6,4)</f>
        <v>4227_17_FIV_2026</v>
      </c>
      <c r="I20" s="205" t="str">
        <f>VLOOKUP($G20,Összesítő!$B:$F,5,FALSE)</f>
        <v>Répcelak</v>
      </c>
      <c r="J20" s="205" t="str">
        <f>VLOOKUP($G20,Összesítő!$B:$F,4,FALSE)</f>
        <v>Répcelak Város Önkormányzata</v>
      </c>
      <c r="K20" s="7">
        <f t="shared" si="1"/>
        <v>0</v>
      </c>
      <c r="L20" s="203">
        <v>2027</v>
      </c>
      <c r="M20" s="203">
        <v>2027</v>
      </c>
      <c r="N20" s="13">
        <v>0</v>
      </c>
      <c r="O20" s="8">
        <v>0</v>
      </c>
      <c r="P20" s="8">
        <v>0</v>
      </c>
      <c r="R20" s="8">
        <v>0</v>
      </c>
      <c r="S20" s="8">
        <v>0</v>
      </c>
      <c r="T20" s="8">
        <v>0</v>
      </c>
      <c r="U20" s="8">
        <v>0</v>
      </c>
      <c r="V20" s="8">
        <v>0</v>
      </c>
      <c r="W20" s="8">
        <v>0</v>
      </c>
      <c r="X20" s="8">
        <v>0</v>
      </c>
      <c r="Y20" s="8">
        <v>0</v>
      </c>
      <c r="Z20" s="8">
        <v>0</v>
      </c>
      <c r="AA20" s="8">
        <v>0</v>
      </c>
      <c r="AB20" s="8">
        <v>0</v>
      </c>
      <c r="AC20" s="7">
        <f t="shared" si="2"/>
        <v>0</v>
      </c>
      <c r="AD20" s="3" t="str">
        <f t="shared" si="3"/>
        <v>A forrás egyenlő a költséggel (I.ütem).</v>
      </c>
      <c r="AF20" s="8">
        <v>0</v>
      </c>
      <c r="AG20" s="8">
        <v>0</v>
      </c>
      <c r="AH20" s="8">
        <v>0</v>
      </c>
      <c r="AI20" s="8">
        <v>0</v>
      </c>
      <c r="AJ20" s="8">
        <v>0</v>
      </c>
      <c r="AK20" s="8">
        <v>0</v>
      </c>
      <c r="AL20" s="8">
        <v>0</v>
      </c>
      <c r="AM20" s="8">
        <v>0</v>
      </c>
      <c r="AN20" s="8">
        <v>0</v>
      </c>
      <c r="AO20" s="8">
        <v>0</v>
      </c>
      <c r="AP20" s="8">
        <v>0</v>
      </c>
      <c r="AQ20" s="7">
        <f t="shared" si="4"/>
        <v>0</v>
      </c>
      <c r="AR20" s="202" t="s">
        <v>464</v>
      </c>
      <c r="AS20" s="3" t="str">
        <f t="shared" si="5"/>
        <v>Nem hosszútávú a feladat.</v>
      </c>
      <c r="AU20" s="204" t="s">
        <v>465</v>
      </c>
      <c r="AV20" s="204" t="s">
        <v>132</v>
      </c>
      <c r="AW20" s="205">
        <f>COUNTA($G$3:G20)</f>
        <v>17</v>
      </c>
      <c r="AY20" s="9">
        <f>VLOOKUP($G20,Összesítő!$B:$F,3,FALSE)</f>
        <v>4227</v>
      </c>
      <c r="AZ20" s="9">
        <f t="shared" si="6"/>
        <v>39</v>
      </c>
      <c r="BA20" s="5">
        <f t="shared" si="7"/>
        <v>1</v>
      </c>
      <c r="BB20" s="5" t="str">
        <f t="shared" si="8"/>
        <v>R</v>
      </c>
      <c r="BC20" s="5">
        <f t="shared" si="9"/>
        <v>1</v>
      </c>
      <c r="BD20" s="5">
        <f t="shared" si="10"/>
        <v>0</v>
      </c>
      <c r="BE20" s="5">
        <f t="shared" si="11"/>
        <v>0</v>
      </c>
      <c r="BF20" s="9" t="str">
        <f t="shared" si="12"/>
        <v>A forrás egyenlő a költséggel (I.ütem).</v>
      </c>
      <c r="BG20" s="5">
        <f t="shared" si="13"/>
        <v>1</v>
      </c>
      <c r="BH20" s="5">
        <f t="shared" si="14"/>
        <v>1</v>
      </c>
      <c r="BI20" s="5">
        <f t="shared" si="15"/>
        <v>0</v>
      </c>
      <c r="BJ20" s="5">
        <f t="shared" si="16"/>
        <v>1</v>
      </c>
      <c r="BK20" s="5">
        <f t="shared" si="17"/>
        <v>1</v>
      </c>
      <c r="BL20" s="4" t="str">
        <f t="shared" si="18"/>
        <v>Nem hosszútávú a feladat.</v>
      </c>
      <c r="BM20" s="5">
        <f t="shared" si="19"/>
        <v>1</v>
      </c>
      <c r="BN20" s="5">
        <f t="shared" si="20"/>
        <v>0</v>
      </c>
      <c r="BO20" s="5">
        <f t="shared" si="21"/>
        <v>1</v>
      </c>
      <c r="BP20" s="5">
        <f t="shared" si="22"/>
        <v>0</v>
      </c>
      <c r="BQ20" s="5">
        <f t="shared" si="23"/>
        <v>1</v>
      </c>
      <c r="BR20" s="9" t="str">
        <f t="shared" si="24"/>
        <v>Nincs hosszútávú terv!</v>
      </c>
      <c r="BS20" s="5">
        <f t="shared" si="25"/>
        <v>1</v>
      </c>
      <c r="BT20" s="5">
        <f t="shared" si="26"/>
        <v>0</v>
      </c>
      <c r="BU20" s="5">
        <f t="shared" si="27"/>
        <v>1</v>
      </c>
      <c r="BV20" s="5">
        <f t="shared" si="28"/>
        <v>1</v>
      </c>
      <c r="BW20" s="5">
        <f t="shared" si="29"/>
        <v>1</v>
      </c>
      <c r="BX20" s="5">
        <f t="shared" si="30"/>
        <v>1</v>
      </c>
      <c r="BY20" s="5">
        <f t="shared" si="31"/>
        <v>1</v>
      </c>
      <c r="BZ20" s="5">
        <f t="shared" si="32"/>
        <v>1</v>
      </c>
      <c r="CA20" s="5">
        <f t="shared" si="33"/>
        <v>1</v>
      </c>
      <c r="CB20" s="5">
        <f t="shared" si="34"/>
        <v>1</v>
      </c>
      <c r="CC20" s="5">
        <f t="shared" si="35"/>
        <v>1</v>
      </c>
      <c r="CD20" s="5" t="str">
        <f t="shared" si="36"/>
        <v>?</v>
      </c>
      <c r="CE20" s="4" t="str">
        <f t="shared" si="37"/>
        <v>Kitöltés rendben!</v>
      </c>
      <c r="CF20" s="5">
        <f t="shared" si="38"/>
        <v>1</v>
      </c>
      <c r="CG20" s="5">
        <f t="shared" si="39"/>
        <v>1</v>
      </c>
      <c r="CH20" s="5">
        <f t="shared" si="40"/>
        <v>0</v>
      </c>
    </row>
    <row r="21" spans="1:86" s="2" customFormat="1" ht="60" hidden="1" customHeight="1" x14ac:dyDescent="0.25">
      <c r="A21" s="1" t="str">
        <f t="shared" si="0"/>
        <v>Kitöltés rendben!</v>
      </c>
      <c r="B21" s="203">
        <v>2</v>
      </c>
      <c r="C21" s="202" t="s">
        <v>36</v>
      </c>
      <c r="D21" s="204" t="s">
        <v>423</v>
      </c>
      <c r="E21" s="204" t="s">
        <v>462</v>
      </c>
      <c r="F21" s="205" t="str">
        <f>VLOOKUP($G21,Összesítő!$B:$F,2,FALSE)</f>
        <v>21-08882-1-001-00-10</v>
      </c>
      <c r="G21" s="202" t="s">
        <v>239</v>
      </c>
      <c r="H21" s="205" t="str">
        <f>AY21&amp;"_"&amp;AW21&amp;"_FIV_"&amp;LEFT(Előlap!$B$6,4)</f>
        <v>4197_18_FIV_2026</v>
      </c>
      <c r="I21" s="205" t="str">
        <f>VLOOKUP($G21,Összesítő!$B:$F,5,FALSE)</f>
        <v>Peresznye</v>
      </c>
      <c r="J21" s="205" t="str">
        <f>VLOOKUP($G21,Összesítő!$B:$F,4,FALSE)</f>
        <v>Peresznye Község Önkormányzata</v>
      </c>
      <c r="K21" s="7">
        <f t="shared" si="1"/>
        <v>100000</v>
      </c>
      <c r="L21" s="203">
        <v>2028</v>
      </c>
      <c r="M21" s="203">
        <v>2028</v>
      </c>
      <c r="N21" s="13">
        <v>0</v>
      </c>
      <c r="O21" s="8">
        <v>100000</v>
      </c>
      <c r="P21" s="8">
        <v>0</v>
      </c>
      <c r="R21" s="8">
        <v>0</v>
      </c>
      <c r="S21" s="8">
        <v>0</v>
      </c>
      <c r="T21" s="8">
        <v>0</v>
      </c>
      <c r="U21" s="8">
        <v>0</v>
      </c>
      <c r="V21" s="8">
        <v>0</v>
      </c>
      <c r="W21" s="8">
        <v>0</v>
      </c>
      <c r="X21" s="8">
        <v>0</v>
      </c>
      <c r="Y21" s="8">
        <v>0</v>
      </c>
      <c r="Z21" s="8">
        <v>0</v>
      </c>
      <c r="AA21" s="8">
        <v>0</v>
      </c>
      <c r="AB21" s="8">
        <v>0</v>
      </c>
      <c r="AC21" s="7">
        <f t="shared" si="2"/>
        <v>0</v>
      </c>
      <c r="AD21" s="3" t="str">
        <f t="shared" si="3"/>
        <v>Nem rövidtávú a feladat.</v>
      </c>
      <c r="AF21" s="8">
        <v>4480</v>
      </c>
      <c r="AG21" s="8">
        <v>0</v>
      </c>
      <c r="AH21" s="8">
        <v>0</v>
      </c>
      <c r="AI21" s="8">
        <v>0</v>
      </c>
      <c r="AJ21" s="8">
        <v>0</v>
      </c>
      <c r="AK21" s="8">
        <v>0</v>
      </c>
      <c r="AL21" s="8">
        <v>0</v>
      </c>
      <c r="AM21" s="8">
        <v>0</v>
      </c>
      <c r="AN21" s="8">
        <v>0</v>
      </c>
      <c r="AO21" s="8">
        <v>0</v>
      </c>
      <c r="AP21" s="8">
        <v>0</v>
      </c>
      <c r="AQ21" s="7">
        <f t="shared" si="4"/>
        <v>4480</v>
      </c>
      <c r="AR21" s="202" t="s">
        <v>464</v>
      </c>
      <c r="AS21" s="3" t="str">
        <f t="shared" si="5"/>
        <v>Forráshiányos a feladat!</v>
      </c>
      <c r="AU21" s="204" t="s">
        <v>132</v>
      </c>
      <c r="AV21" s="204" t="s">
        <v>132</v>
      </c>
      <c r="AW21" s="205">
        <f>COUNTA($G$3:G21)</f>
        <v>18</v>
      </c>
      <c r="AY21" s="9">
        <f>VLOOKUP($G21,Összesítő!$B:$F,3,FALSE)</f>
        <v>4197</v>
      </c>
      <c r="AZ21" s="9">
        <f t="shared" si="6"/>
        <v>0</v>
      </c>
      <c r="BA21" s="5">
        <f t="shared" si="7"/>
        <v>1</v>
      </c>
      <c r="BB21" s="5" t="str">
        <f t="shared" si="8"/>
        <v>H</v>
      </c>
      <c r="BC21" s="5">
        <f t="shared" si="9"/>
        <v>0</v>
      </c>
      <c r="BD21" s="5">
        <f t="shared" si="10"/>
        <v>0</v>
      </c>
      <c r="BE21" s="5">
        <f t="shared" si="11"/>
        <v>0</v>
      </c>
      <c r="BF21" s="9" t="str">
        <f t="shared" si="12"/>
        <v>Nem rövidtávú a feladat.</v>
      </c>
      <c r="BG21" s="5">
        <f t="shared" si="13"/>
        <v>1</v>
      </c>
      <c r="BH21" s="5">
        <f t="shared" si="14"/>
        <v>1</v>
      </c>
      <c r="BI21" s="5">
        <f t="shared" si="15"/>
        <v>1</v>
      </c>
      <c r="BJ21" s="5">
        <f t="shared" si="16"/>
        <v>1</v>
      </c>
      <c r="BK21" s="5">
        <f t="shared" si="17"/>
        <v>1</v>
      </c>
      <c r="BL21" s="4" t="str">
        <f t="shared" si="18"/>
        <v>Forráshiányos a feladat!</v>
      </c>
      <c r="BM21" s="5">
        <f t="shared" si="19"/>
        <v>0</v>
      </c>
      <c r="BN21" s="5">
        <f t="shared" si="20"/>
        <v>1</v>
      </c>
      <c r="BO21" s="5">
        <f t="shared" si="21"/>
        <v>0</v>
      </c>
      <c r="BP21" s="5">
        <f t="shared" si="22"/>
        <v>0</v>
      </c>
      <c r="BQ21" s="5">
        <f t="shared" si="23"/>
        <v>0</v>
      </c>
      <c r="BR21" s="9">
        <f t="shared" si="24"/>
        <v>0</v>
      </c>
      <c r="BS21" s="5">
        <f t="shared" si="25"/>
        <v>0</v>
      </c>
      <c r="BT21" s="5">
        <f t="shared" si="26"/>
        <v>0</v>
      </c>
      <c r="BU21" s="5">
        <f t="shared" si="27"/>
        <v>1</v>
      </c>
      <c r="BV21" s="5">
        <f t="shared" si="28"/>
        <v>1</v>
      </c>
      <c r="BW21" s="5">
        <f t="shared" si="29"/>
        <v>1</v>
      </c>
      <c r="BX21" s="5">
        <f t="shared" si="30"/>
        <v>1</v>
      </c>
      <c r="BY21" s="5">
        <f t="shared" si="31"/>
        <v>1</v>
      </c>
      <c r="BZ21" s="5">
        <f t="shared" si="32"/>
        <v>1</v>
      </c>
      <c r="CA21" s="5">
        <f t="shared" si="33"/>
        <v>1</v>
      </c>
      <c r="CB21" s="5">
        <f t="shared" si="34"/>
        <v>1</v>
      </c>
      <c r="CC21" s="5">
        <f t="shared" si="35"/>
        <v>1</v>
      </c>
      <c r="CD21" s="5" t="str">
        <f t="shared" si="36"/>
        <v>?</v>
      </c>
      <c r="CE21" s="4" t="str">
        <f t="shared" si="37"/>
        <v>Kitöltés rendben!</v>
      </c>
      <c r="CF21" s="5">
        <f t="shared" si="38"/>
        <v>1</v>
      </c>
      <c r="CG21" s="5">
        <f t="shared" si="39"/>
        <v>0</v>
      </c>
      <c r="CH21" s="5">
        <f t="shared" si="40"/>
        <v>1</v>
      </c>
    </row>
    <row r="22" spans="1:86" s="2" customFormat="1" ht="60" hidden="1" customHeight="1" x14ac:dyDescent="0.25">
      <c r="A22" s="1" t="str">
        <f t="shared" ref="A22" si="68">IF($G22="","Nincs VKR kiválasztva!",CE22)</f>
        <v>Kitöltés rendben!</v>
      </c>
      <c r="B22" s="207">
        <v>2</v>
      </c>
      <c r="C22" s="206" t="s">
        <v>108</v>
      </c>
      <c r="D22" s="208" t="s">
        <v>467</v>
      </c>
      <c r="E22" s="208" t="s">
        <v>462</v>
      </c>
      <c r="F22" s="209" t="str">
        <f>VLOOKUP($G22,Összesítő!$B:$F,2,FALSE)</f>
        <v>21-08882-1-001-00-10</v>
      </c>
      <c r="G22" s="206" t="s">
        <v>239</v>
      </c>
      <c r="H22" s="209" t="str">
        <f>AY22&amp;"_"&amp;AW22&amp;"_FIV_"&amp;LEFT(Előlap!$B$6,4)</f>
        <v>4197_19_FIV_2026</v>
      </c>
      <c r="I22" s="209" t="str">
        <f>VLOOKUP($G22,Összesítő!$B:$F,5,FALSE)</f>
        <v>Peresznye</v>
      </c>
      <c r="J22" s="209" t="str">
        <f>VLOOKUP($G22,Összesítő!$B:$F,4,FALSE)</f>
        <v>Peresznye Község Önkormányzata</v>
      </c>
      <c r="K22" s="7">
        <f t="shared" ref="K22" si="69">N22+O22</f>
        <v>20000</v>
      </c>
      <c r="L22" s="207">
        <v>2028</v>
      </c>
      <c r="M22" s="207">
        <v>2036</v>
      </c>
      <c r="N22" s="13">
        <v>0</v>
      </c>
      <c r="O22" s="8">
        <v>20000</v>
      </c>
      <c r="P22" s="8">
        <v>0</v>
      </c>
      <c r="R22" s="8">
        <v>0</v>
      </c>
      <c r="S22" s="8">
        <v>0</v>
      </c>
      <c r="T22" s="8">
        <v>0</v>
      </c>
      <c r="U22" s="8">
        <v>0</v>
      </c>
      <c r="V22" s="8">
        <v>0</v>
      </c>
      <c r="W22" s="8">
        <v>0</v>
      </c>
      <c r="X22" s="8">
        <v>0</v>
      </c>
      <c r="Y22" s="8">
        <v>0</v>
      </c>
      <c r="Z22" s="8">
        <v>0</v>
      </c>
      <c r="AA22" s="8">
        <v>0</v>
      </c>
      <c r="AB22" s="8">
        <v>0</v>
      </c>
      <c r="AC22" s="7">
        <f t="shared" ref="AC22" si="70">SUM(R22:AB22)</f>
        <v>0</v>
      </c>
      <c r="AD22" s="3" t="str">
        <f t="shared" ref="AD22" si="71">IF($G22="","Nincs VKR kiválasztva!",IF(BA22=0,"Hiányos kitöltés!",BF22))</f>
        <v>Nem rövidtávú a feladat.</v>
      </c>
      <c r="AF22" s="8">
        <v>0</v>
      </c>
      <c r="AG22" s="8">
        <v>0</v>
      </c>
      <c r="AH22" s="8">
        <v>0</v>
      </c>
      <c r="AI22" s="8">
        <v>0</v>
      </c>
      <c r="AJ22" s="8">
        <v>0</v>
      </c>
      <c r="AK22" s="8">
        <v>0</v>
      </c>
      <c r="AL22" s="8">
        <v>0</v>
      </c>
      <c r="AM22" s="8">
        <v>0</v>
      </c>
      <c r="AN22" s="8">
        <v>0</v>
      </c>
      <c r="AO22" s="8">
        <v>0</v>
      </c>
      <c r="AP22" s="8">
        <v>0</v>
      </c>
      <c r="AQ22" s="7">
        <f t="shared" ref="AQ22" si="72">SUM(AF22:AP22)</f>
        <v>0</v>
      </c>
      <c r="AR22" s="206" t="s">
        <v>464</v>
      </c>
      <c r="AS22" s="3" t="str">
        <f t="shared" si="5"/>
        <v>Forráshiányos a feladat!</v>
      </c>
      <c r="AU22" s="208" t="s">
        <v>132</v>
      </c>
      <c r="AV22" s="208" t="s">
        <v>132</v>
      </c>
      <c r="AW22" s="209">
        <f>COUNTA($G$3:G22)</f>
        <v>19</v>
      </c>
      <c r="AY22" s="9">
        <f>VLOOKUP($G22,Összesítő!$B:$F,3,FALSE)</f>
        <v>4197</v>
      </c>
      <c r="AZ22" s="9">
        <f t="shared" si="6"/>
        <v>0</v>
      </c>
      <c r="BA22" s="5">
        <f t="shared" si="7"/>
        <v>1</v>
      </c>
      <c r="BB22" s="5" t="str">
        <f t="shared" si="8"/>
        <v>H</v>
      </c>
      <c r="BC22" s="5">
        <f t="shared" ref="BC22" si="73">IF(OR(BB22="R",BB22="RH"),1,0)</f>
        <v>0</v>
      </c>
      <c r="BD22" s="5">
        <f t="shared" si="10"/>
        <v>0</v>
      </c>
      <c r="BE22" s="5">
        <f t="shared" si="11"/>
        <v>0</v>
      </c>
      <c r="BF22" s="9" t="str">
        <f t="shared" si="12"/>
        <v>Nem rövidtávú a feladat.</v>
      </c>
      <c r="BG22" s="5">
        <f t="shared" si="13"/>
        <v>1</v>
      </c>
      <c r="BH22" s="5">
        <f t="shared" si="14"/>
        <v>1</v>
      </c>
      <c r="BI22" s="5">
        <f t="shared" si="15"/>
        <v>1</v>
      </c>
      <c r="BJ22" s="5">
        <f t="shared" si="16"/>
        <v>1</v>
      </c>
      <c r="BK22" s="5">
        <f t="shared" ref="BK22" si="74">IF(AND($BJ22=1,$O22=$AQ22),1,IF(AND($BJ22=1,$O22&gt;$AQ22,AR22="igen"),1,0))</f>
        <v>1</v>
      </c>
      <c r="BL22" s="4" t="str">
        <f t="shared" si="18"/>
        <v>Forráshiányos a feladat!</v>
      </c>
      <c r="BM22" s="5">
        <f t="shared" si="19"/>
        <v>0</v>
      </c>
      <c r="BN22" s="5">
        <f t="shared" si="20"/>
        <v>1</v>
      </c>
      <c r="BO22" s="5">
        <f t="shared" si="21"/>
        <v>0</v>
      </c>
      <c r="BP22" s="5">
        <f t="shared" si="22"/>
        <v>0</v>
      </c>
      <c r="BQ22" s="5">
        <f t="shared" si="23"/>
        <v>0</v>
      </c>
      <c r="BR22" s="9">
        <f t="shared" si="24"/>
        <v>0</v>
      </c>
      <c r="BS22" s="5">
        <f t="shared" si="25"/>
        <v>0</v>
      </c>
      <c r="BT22" s="5">
        <f t="shared" si="26"/>
        <v>0</v>
      </c>
      <c r="BU22" s="5">
        <f t="shared" si="27"/>
        <v>1</v>
      </c>
      <c r="BV22" s="5">
        <f t="shared" si="28"/>
        <v>1</v>
      </c>
      <c r="BW22" s="5">
        <f t="shared" si="29"/>
        <v>1</v>
      </c>
      <c r="BX22" s="5">
        <f t="shared" si="30"/>
        <v>1</v>
      </c>
      <c r="BY22" s="5">
        <f t="shared" si="31"/>
        <v>1</v>
      </c>
      <c r="BZ22" s="5">
        <f t="shared" si="32"/>
        <v>1</v>
      </c>
      <c r="CA22" s="5">
        <f t="shared" si="33"/>
        <v>1</v>
      </c>
      <c r="CB22" s="5">
        <f t="shared" si="34"/>
        <v>1</v>
      </c>
      <c r="CC22" s="5">
        <f t="shared" si="35"/>
        <v>1</v>
      </c>
      <c r="CD22" s="5" t="str">
        <f t="shared" si="36"/>
        <v>?</v>
      </c>
      <c r="CE22" s="4" t="str">
        <f t="shared" ref="CE22" si="75">IF($BA22=0,$CD22,IF($BG22=0,"I. ütem forrása nincs kitöltve!",IF($BJ22=0,"II. ütem forrása nincs kitöltve!",IF($BD22=1,"Költségek üteme nem megfelelő (az időtartam és a költség üteme eltér)!",IF(AND(BH22=0,$BA22=1,$BJ22=1,$BD22=1),"Kötelező cellák kitöltve, de az I. ütem forrása hibás!",IF(AND(BJ22=0,$BA22=1,$BJ22=1,$BD22=1),"Kötelező cellák kitöltve, de a II. ütem forrása hibás!",IF(AND($BO22=1,$AZ22&lt;30),"Nullás a rövidtávú feladat és rövid (hiányzik) a hozzá tartozó indoklás!",IF(AND($BP22=1,$AZ22&lt;30),"Nullás a hosszútávú feladat és rövid (hiányzik) a hozzá tartozó indoklás!",IF(AND(BN22=1,C22="1811_RENDKÍVÜLI"),"II. ütemre nem tervezhet Rendkívüli feladatot!",IF(BH22=0,AD22,IF(BK22=0,AS22,IF(AND(BC22=1,$P22&gt;$N22),"EM rendelet 2. melléklet terhére elszámolt költség nem lehet nagyobb az I. ütemre tervezett tényleges költségnél!",IF($AC22&gt;$N22,"Többlet forrást jelölt meg az I. ütemnél! A forrás ne legyen több a költségnél.",IF($AQ22&gt;$O22,"Többlet forrást jelölt meg a II. ütemnél! A forrás ne legyen több a költségnél.","Kitöltés rendben!"))))))))))))))</f>
        <v>Kitöltés rendben!</v>
      </c>
      <c r="CF22" s="5">
        <f t="shared" ref="CF22" si="76">IF(A22="Kitöltés rendben!",1,0)</f>
        <v>1</v>
      </c>
      <c r="CG22" s="5">
        <f t="shared" si="39"/>
        <v>0</v>
      </c>
      <c r="CH22" s="5">
        <f t="shared" si="40"/>
        <v>1</v>
      </c>
    </row>
    <row r="23" spans="1:86" s="2" customFormat="1" ht="31.5" hidden="1" customHeight="1" x14ac:dyDescent="0.25">
      <c r="A23" s="1" t="str">
        <f t="shared" si="0"/>
        <v>Kitöltés rendben!</v>
      </c>
      <c r="B23" s="203">
        <v>0</v>
      </c>
      <c r="C23" s="202" t="s">
        <v>113</v>
      </c>
      <c r="D23" s="204" t="s">
        <v>420</v>
      </c>
      <c r="E23" s="204" t="s">
        <v>462</v>
      </c>
      <c r="F23" s="205" t="str">
        <f>VLOOKUP($G23,Összesítő!$B:$F,2,FALSE)</f>
        <v>21-08882-1-001-00-10</v>
      </c>
      <c r="G23" s="202" t="s">
        <v>239</v>
      </c>
      <c r="H23" s="205" t="str">
        <f>AY23&amp;"_"&amp;AW23&amp;"_FIV_"&amp;LEFT(Előlap!$B$6,4)</f>
        <v>4197_20_FIV_2026</v>
      </c>
      <c r="I23" s="205" t="str">
        <f>VLOOKUP($G23,Összesítő!$B:$F,5,FALSE)</f>
        <v>Peresznye</v>
      </c>
      <c r="J23" s="205" t="str">
        <f>VLOOKUP($G23,Összesítő!$B:$F,4,FALSE)</f>
        <v>Peresznye Község Önkormányzata</v>
      </c>
      <c r="K23" s="7">
        <f t="shared" si="1"/>
        <v>0</v>
      </c>
      <c r="L23" s="203">
        <v>2027</v>
      </c>
      <c r="M23" s="203">
        <v>2027</v>
      </c>
      <c r="N23" s="13">
        <v>0</v>
      </c>
      <c r="O23" s="8">
        <v>0</v>
      </c>
      <c r="P23" s="8">
        <v>0</v>
      </c>
      <c r="R23" s="8">
        <v>0</v>
      </c>
      <c r="S23" s="8">
        <v>0</v>
      </c>
      <c r="T23" s="8">
        <v>0</v>
      </c>
      <c r="U23" s="8">
        <v>0</v>
      </c>
      <c r="V23" s="8">
        <v>0</v>
      </c>
      <c r="W23" s="8">
        <v>0</v>
      </c>
      <c r="X23" s="8">
        <v>0</v>
      </c>
      <c r="Y23" s="8">
        <v>0</v>
      </c>
      <c r="Z23" s="8">
        <v>0</v>
      </c>
      <c r="AA23" s="8">
        <v>0</v>
      </c>
      <c r="AB23" s="8">
        <v>0</v>
      </c>
      <c r="AC23" s="7">
        <f t="shared" si="2"/>
        <v>0</v>
      </c>
      <c r="AD23" s="3" t="str">
        <f t="shared" si="3"/>
        <v>A forrás egyenlő a költséggel (I.ütem).</v>
      </c>
      <c r="AF23" s="8">
        <v>0</v>
      </c>
      <c r="AG23" s="8">
        <v>0</v>
      </c>
      <c r="AH23" s="8">
        <v>0</v>
      </c>
      <c r="AI23" s="8">
        <v>0</v>
      </c>
      <c r="AJ23" s="8">
        <v>0</v>
      </c>
      <c r="AK23" s="8">
        <v>0</v>
      </c>
      <c r="AL23" s="8">
        <v>0</v>
      </c>
      <c r="AM23" s="8">
        <v>0</v>
      </c>
      <c r="AN23" s="8">
        <v>0</v>
      </c>
      <c r="AO23" s="8">
        <v>0</v>
      </c>
      <c r="AP23" s="8">
        <v>0</v>
      </c>
      <c r="AQ23" s="7">
        <f t="shared" si="4"/>
        <v>0</v>
      </c>
      <c r="AR23" s="202" t="s">
        <v>464</v>
      </c>
      <c r="AS23" s="3" t="str">
        <f t="shared" si="5"/>
        <v>Nem hosszútávú a feladat.</v>
      </c>
      <c r="AU23" s="204" t="s">
        <v>465</v>
      </c>
      <c r="AV23" s="204" t="s">
        <v>132</v>
      </c>
      <c r="AW23" s="205">
        <f>COUNTA($G$3:G23)</f>
        <v>20</v>
      </c>
      <c r="AY23" s="9">
        <f>VLOOKUP($G23,Összesítő!$B:$F,3,FALSE)</f>
        <v>4197</v>
      </c>
      <c r="AZ23" s="9">
        <f t="shared" si="6"/>
        <v>39</v>
      </c>
      <c r="BA23" s="5">
        <f t="shared" si="7"/>
        <v>1</v>
      </c>
      <c r="BB23" s="5" t="str">
        <f t="shared" si="8"/>
        <v>R</v>
      </c>
      <c r="BC23" s="5">
        <f t="shared" si="9"/>
        <v>1</v>
      </c>
      <c r="BD23" s="5">
        <f t="shared" si="10"/>
        <v>0</v>
      </c>
      <c r="BE23" s="5">
        <f t="shared" si="11"/>
        <v>0</v>
      </c>
      <c r="BF23" s="9" t="str">
        <f t="shared" si="12"/>
        <v>A forrás egyenlő a költséggel (I.ütem).</v>
      </c>
      <c r="BG23" s="5">
        <f t="shared" si="13"/>
        <v>1</v>
      </c>
      <c r="BH23" s="5">
        <f t="shared" si="14"/>
        <v>1</v>
      </c>
      <c r="BI23" s="5">
        <f t="shared" si="15"/>
        <v>0</v>
      </c>
      <c r="BJ23" s="5">
        <f t="shared" si="16"/>
        <v>1</v>
      </c>
      <c r="BK23" s="5">
        <f t="shared" si="17"/>
        <v>1</v>
      </c>
      <c r="BL23" s="4" t="str">
        <f t="shared" si="18"/>
        <v>Nem hosszútávú a feladat.</v>
      </c>
      <c r="BM23" s="5">
        <f t="shared" si="19"/>
        <v>1</v>
      </c>
      <c r="BN23" s="5">
        <f t="shared" si="20"/>
        <v>0</v>
      </c>
      <c r="BO23" s="5">
        <f t="shared" si="21"/>
        <v>1</v>
      </c>
      <c r="BP23" s="5">
        <f t="shared" si="22"/>
        <v>0</v>
      </c>
      <c r="BQ23" s="5">
        <f t="shared" si="23"/>
        <v>1</v>
      </c>
      <c r="BR23" s="9" t="str">
        <f t="shared" si="24"/>
        <v>Nincs hosszútávú terv!</v>
      </c>
      <c r="BS23" s="5">
        <f t="shared" si="25"/>
        <v>1</v>
      </c>
      <c r="BT23" s="5">
        <f t="shared" si="26"/>
        <v>0</v>
      </c>
      <c r="BU23" s="5">
        <f t="shared" si="27"/>
        <v>1</v>
      </c>
      <c r="BV23" s="5">
        <f t="shared" si="28"/>
        <v>1</v>
      </c>
      <c r="BW23" s="5">
        <f t="shared" si="29"/>
        <v>1</v>
      </c>
      <c r="BX23" s="5">
        <f t="shared" si="30"/>
        <v>1</v>
      </c>
      <c r="BY23" s="5">
        <f t="shared" si="31"/>
        <v>1</v>
      </c>
      <c r="BZ23" s="5">
        <f t="shared" si="32"/>
        <v>1</v>
      </c>
      <c r="CA23" s="5">
        <f t="shared" si="33"/>
        <v>1</v>
      </c>
      <c r="CB23" s="5">
        <f t="shared" si="34"/>
        <v>1</v>
      </c>
      <c r="CC23" s="5">
        <f t="shared" si="35"/>
        <v>1</v>
      </c>
      <c r="CD23" s="5" t="str">
        <f t="shared" si="36"/>
        <v>?</v>
      </c>
      <c r="CE23" s="4" t="str">
        <f t="shared" si="37"/>
        <v>Kitöltés rendben!</v>
      </c>
      <c r="CF23" s="5">
        <f t="shared" si="38"/>
        <v>1</v>
      </c>
      <c r="CG23" s="5">
        <f t="shared" si="39"/>
        <v>1</v>
      </c>
      <c r="CH23" s="5">
        <f t="shared" si="40"/>
        <v>0</v>
      </c>
    </row>
    <row r="24" spans="1:86" s="2" customFormat="1" ht="105" hidden="1" customHeight="1" x14ac:dyDescent="0.25">
      <c r="A24" s="1" t="str">
        <f t="shared" si="0"/>
        <v>Kitöltés rendben!</v>
      </c>
      <c r="B24" s="203">
        <v>2</v>
      </c>
      <c r="C24" s="202" t="s">
        <v>36</v>
      </c>
      <c r="D24" s="204" t="s">
        <v>414</v>
      </c>
      <c r="E24" s="204" t="s">
        <v>462</v>
      </c>
      <c r="F24" s="205" t="str">
        <f>VLOOKUP($G24,Összesítő!$B:$F,2,FALSE)</f>
        <v>21-12140-1-004-00-00</v>
      </c>
      <c r="G24" s="202" t="s">
        <v>263</v>
      </c>
      <c r="H24" s="205" t="str">
        <f>AY24&amp;"_"&amp;AW24&amp;"_FIV_"&amp;LEFT(Előlap!$B$6,4)</f>
        <v>4203_21_FIV_2026</v>
      </c>
      <c r="I24" s="205" t="str">
        <f>VLOOKUP($G24,Összesítő!$B:$F,5,FALSE)</f>
        <v>Csepreg, Horvátzsidány, Kiszsidány, Ólmod</v>
      </c>
      <c r="J24" s="205" t="str">
        <f>VLOOKUP($G24,Összesítő!$B:$F,4,FALSE)</f>
        <v>Csepreg Város Önkormányzata, Horvátzsidány Község Önkormányzata, Kiszsidány Község Önkormányzata, Ólmod Község Önkormányzata</v>
      </c>
      <c r="K24" s="7">
        <f t="shared" si="1"/>
        <v>40000</v>
      </c>
      <c r="L24" s="203">
        <v>2028</v>
      </c>
      <c r="M24" s="203">
        <v>2036</v>
      </c>
      <c r="N24" s="13">
        <v>0</v>
      </c>
      <c r="O24" s="8">
        <v>40000</v>
      </c>
      <c r="P24" s="8">
        <v>0</v>
      </c>
      <c r="R24" s="8">
        <v>0</v>
      </c>
      <c r="S24" s="8">
        <v>0</v>
      </c>
      <c r="T24" s="8">
        <v>0</v>
      </c>
      <c r="U24" s="8">
        <v>0</v>
      </c>
      <c r="V24" s="8">
        <v>0</v>
      </c>
      <c r="W24" s="8">
        <v>0</v>
      </c>
      <c r="X24" s="8">
        <v>0</v>
      </c>
      <c r="Y24" s="8">
        <v>0</v>
      </c>
      <c r="Z24" s="8">
        <v>0</v>
      </c>
      <c r="AA24" s="8">
        <v>0</v>
      </c>
      <c r="AB24" s="8">
        <v>0</v>
      </c>
      <c r="AC24" s="7">
        <f t="shared" si="2"/>
        <v>0</v>
      </c>
      <c r="AD24" s="3" t="str">
        <f t="shared" si="3"/>
        <v>Nem rövidtávú a feladat.</v>
      </c>
      <c r="AF24" s="8">
        <v>6000</v>
      </c>
      <c r="AG24" s="8">
        <v>0</v>
      </c>
      <c r="AH24" s="8">
        <v>1232</v>
      </c>
      <c r="AI24" s="8">
        <v>0</v>
      </c>
      <c r="AJ24" s="8">
        <v>0</v>
      </c>
      <c r="AK24" s="8">
        <v>0</v>
      </c>
      <c r="AL24" s="8">
        <v>0</v>
      </c>
      <c r="AM24" s="8">
        <v>0</v>
      </c>
      <c r="AN24" s="8">
        <v>0</v>
      </c>
      <c r="AO24" s="8">
        <v>0</v>
      </c>
      <c r="AP24" s="8">
        <v>0</v>
      </c>
      <c r="AQ24" s="7">
        <f t="shared" si="4"/>
        <v>7232</v>
      </c>
      <c r="AR24" s="202" t="s">
        <v>464</v>
      </c>
      <c r="AS24" s="3" t="str">
        <f t="shared" si="5"/>
        <v>Forráshiányos a feladat!</v>
      </c>
      <c r="AU24" s="204" t="s">
        <v>132</v>
      </c>
      <c r="AV24" s="204" t="s">
        <v>132</v>
      </c>
      <c r="AW24" s="205">
        <f>COUNTA($G$3:G24)</f>
        <v>21</v>
      </c>
      <c r="AY24" s="9">
        <f>VLOOKUP($G24,Összesítő!$B:$F,3,FALSE)</f>
        <v>4203</v>
      </c>
      <c r="AZ24" s="9">
        <f t="shared" si="6"/>
        <v>0</v>
      </c>
      <c r="BA24" s="5">
        <f t="shared" si="7"/>
        <v>1</v>
      </c>
      <c r="BB24" s="5" t="str">
        <f t="shared" si="8"/>
        <v>H</v>
      </c>
      <c r="BC24" s="5">
        <f t="shared" si="9"/>
        <v>0</v>
      </c>
      <c r="BD24" s="5">
        <f t="shared" si="10"/>
        <v>0</v>
      </c>
      <c r="BE24" s="5">
        <f t="shared" si="11"/>
        <v>0</v>
      </c>
      <c r="BF24" s="9" t="str">
        <f t="shared" si="12"/>
        <v>Nem rövidtávú a feladat.</v>
      </c>
      <c r="BG24" s="5">
        <f t="shared" si="13"/>
        <v>1</v>
      </c>
      <c r="BH24" s="5">
        <f t="shared" si="14"/>
        <v>1</v>
      </c>
      <c r="BI24" s="5">
        <f t="shared" si="15"/>
        <v>1</v>
      </c>
      <c r="BJ24" s="5">
        <f t="shared" si="16"/>
        <v>1</v>
      </c>
      <c r="BK24" s="5">
        <f t="shared" si="17"/>
        <v>1</v>
      </c>
      <c r="BL24" s="4" t="str">
        <f t="shared" si="18"/>
        <v>Forráshiányos a feladat!</v>
      </c>
      <c r="BM24" s="5">
        <f t="shared" si="19"/>
        <v>0</v>
      </c>
      <c r="BN24" s="5">
        <f t="shared" si="20"/>
        <v>1</v>
      </c>
      <c r="BO24" s="5">
        <f t="shared" si="21"/>
        <v>0</v>
      </c>
      <c r="BP24" s="5">
        <f t="shared" si="22"/>
        <v>0</v>
      </c>
      <c r="BQ24" s="5">
        <f t="shared" si="23"/>
        <v>0</v>
      </c>
      <c r="BR24" s="9">
        <f t="shared" si="24"/>
        <v>0</v>
      </c>
      <c r="BS24" s="5">
        <f t="shared" si="25"/>
        <v>0</v>
      </c>
      <c r="BT24" s="5">
        <f t="shared" si="26"/>
        <v>0</v>
      </c>
      <c r="BU24" s="5">
        <f t="shared" si="27"/>
        <v>1</v>
      </c>
      <c r="BV24" s="5">
        <f t="shared" si="28"/>
        <v>1</v>
      </c>
      <c r="BW24" s="5">
        <f t="shared" si="29"/>
        <v>1</v>
      </c>
      <c r="BX24" s="5">
        <f t="shared" si="30"/>
        <v>1</v>
      </c>
      <c r="BY24" s="5">
        <f t="shared" si="31"/>
        <v>1</v>
      </c>
      <c r="BZ24" s="5">
        <f t="shared" si="32"/>
        <v>1</v>
      </c>
      <c r="CA24" s="5">
        <f t="shared" si="33"/>
        <v>1</v>
      </c>
      <c r="CB24" s="5">
        <f t="shared" si="34"/>
        <v>1</v>
      </c>
      <c r="CC24" s="5">
        <f t="shared" si="35"/>
        <v>1</v>
      </c>
      <c r="CD24" s="5" t="str">
        <f t="shared" si="36"/>
        <v>?</v>
      </c>
      <c r="CE24" s="4" t="str">
        <f t="shared" si="37"/>
        <v>Kitöltés rendben!</v>
      </c>
      <c r="CF24" s="5">
        <f t="shared" si="38"/>
        <v>1</v>
      </c>
      <c r="CG24" s="5">
        <f t="shared" si="39"/>
        <v>0</v>
      </c>
      <c r="CH24" s="5">
        <f t="shared" si="40"/>
        <v>1</v>
      </c>
    </row>
    <row r="25" spans="1:86" s="2" customFormat="1" ht="105" hidden="1" customHeight="1" x14ac:dyDescent="0.25">
      <c r="A25" s="1" t="str">
        <f t="shared" si="0"/>
        <v>Kitöltés rendben!</v>
      </c>
      <c r="B25" s="203">
        <v>2</v>
      </c>
      <c r="C25" s="202" t="s">
        <v>98</v>
      </c>
      <c r="D25" s="204" t="s">
        <v>416</v>
      </c>
      <c r="E25" s="204" t="s">
        <v>462</v>
      </c>
      <c r="F25" s="205" t="str">
        <f>VLOOKUP($G25,Összesítő!$B:$F,2,FALSE)</f>
        <v>21-12140-1-004-00-00</v>
      </c>
      <c r="G25" s="202" t="s">
        <v>263</v>
      </c>
      <c r="H25" s="205" t="str">
        <f>AY25&amp;"_"&amp;AW25&amp;"_FIV_"&amp;LEFT(Előlap!$B$6,4)</f>
        <v>4203_22_FIV_2026</v>
      </c>
      <c r="I25" s="205" t="str">
        <f>VLOOKUP($G25,Összesítő!$B:$F,5,FALSE)</f>
        <v>Csepreg, Horvátzsidány, Kiszsidány, Ólmod</v>
      </c>
      <c r="J25" s="205" t="str">
        <f>VLOOKUP($G25,Összesítő!$B:$F,4,FALSE)</f>
        <v>Csepreg Város Önkormányzata, Horvátzsidány Község Önkormányzata, Kiszsidány Község Önkormányzata, Ólmod Község Önkormányzata</v>
      </c>
      <c r="K25" s="7">
        <f t="shared" si="1"/>
        <v>100000</v>
      </c>
      <c r="L25" s="203">
        <v>2028</v>
      </c>
      <c r="M25" s="203">
        <v>2029</v>
      </c>
      <c r="N25" s="13">
        <v>0</v>
      </c>
      <c r="O25" s="8">
        <v>100000</v>
      </c>
      <c r="P25" s="8">
        <v>0</v>
      </c>
      <c r="R25" s="8">
        <v>0</v>
      </c>
      <c r="S25" s="8">
        <v>0</v>
      </c>
      <c r="T25" s="8">
        <v>0</v>
      </c>
      <c r="U25" s="8">
        <v>0</v>
      </c>
      <c r="V25" s="8">
        <v>0</v>
      </c>
      <c r="W25" s="8">
        <v>0</v>
      </c>
      <c r="X25" s="8">
        <v>0</v>
      </c>
      <c r="Y25" s="8">
        <v>0</v>
      </c>
      <c r="Z25" s="8">
        <v>0</v>
      </c>
      <c r="AA25" s="8">
        <v>0</v>
      </c>
      <c r="AB25" s="8">
        <v>0</v>
      </c>
      <c r="AC25" s="7">
        <f t="shared" si="2"/>
        <v>0</v>
      </c>
      <c r="AD25" s="3" t="str">
        <f t="shared" si="3"/>
        <v>Nem rövidtávú a feladat.</v>
      </c>
      <c r="AF25" s="8">
        <v>16250</v>
      </c>
      <c r="AG25" s="8">
        <v>0</v>
      </c>
      <c r="AH25" s="8">
        <v>0</v>
      </c>
      <c r="AI25" s="8">
        <v>0</v>
      </c>
      <c r="AJ25" s="8">
        <v>0</v>
      </c>
      <c r="AK25" s="8">
        <v>0</v>
      </c>
      <c r="AL25" s="8">
        <v>0</v>
      </c>
      <c r="AM25" s="8">
        <v>0</v>
      </c>
      <c r="AN25" s="8">
        <v>0</v>
      </c>
      <c r="AO25" s="8">
        <v>0</v>
      </c>
      <c r="AP25" s="8">
        <v>0</v>
      </c>
      <c r="AQ25" s="7">
        <f t="shared" si="4"/>
        <v>16250</v>
      </c>
      <c r="AR25" s="202" t="s">
        <v>464</v>
      </c>
      <c r="AS25" s="3" t="str">
        <f t="shared" si="5"/>
        <v>Forráshiányos a feladat!</v>
      </c>
      <c r="AU25" s="204" t="s">
        <v>132</v>
      </c>
      <c r="AV25" s="204" t="s">
        <v>132</v>
      </c>
      <c r="AW25" s="205">
        <f>COUNTA($G$3:G25)</f>
        <v>22</v>
      </c>
      <c r="AY25" s="9">
        <f>VLOOKUP($G25,Összesítő!$B:$F,3,FALSE)</f>
        <v>4203</v>
      </c>
      <c r="AZ25" s="9">
        <f t="shared" si="6"/>
        <v>0</v>
      </c>
      <c r="BA25" s="5">
        <f t="shared" si="7"/>
        <v>1</v>
      </c>
      <c r="BB25" s="5" t="str">
        <f t="shared" si="8"/>
        <v>H</v>
      </c>
      <c r="BC25" s="5">
        <f t="shared" si="9"/>
        <v>0</v>
      </c>
      <c r="BD25" s="5">
        <f t="shared" si="10"/>
        <v>0</v>
      </c>
      <c r="BE25" s="5">
        <f t="shared" si="11"/>
        <v>0</v>
      </c>
      <c r="BF25" s="9" t="str">
        <f t="shared" si="12"/>
        <v>Nem rövidtávú a feladat.</v>
      </c>
      <c r="BG25" s="5">
        <f t="shared" si="13"/>
        <v>1</v>
      </c>
      <c r="BH25" s="5">
        <f t="shared" si="14"/>
        <v>1</v>
      </c>
      <c r="BI25" s="5">
        <f t="shared" si="15"/>
        <v>1</v>
      </c>
      <c r="BJ25" s="5">
        <f t="shared" si="16"/>
        <v>1</v>
      </c>
      <c r="BK25" s="5">
        <f t="shared" si="17"/>
        <v>1</v>
      </c>
      <c r="BL25" s="4" t="str">
        <f t="shared" si="18"/>
        <v>Forráshiányos a feladat!</v>
      </c>
      <c r="BM25" s="5">
        <f t="shared" si="19"/>
        <v>0</v>
      </c>
      <c r="BN25" s="5">
        <f t="shared" si="20"/>
        <v>1</v>
      </c>
      <c r="BO25" s="5">
        <f t="shared" si="21"/>
        <v>0</v>
      </c>
      <c r="BP25" s="5">
        <f t="shared" si="22"/>
        <v>0</v>
      </c>
      <c r="BQ25" s="5">
        <f t="shared" si="23"/>
        <v>0</v>
      </c>
      <c r="BR25" s="9">
        <f t="shared" si="24"/>
        <v>0</v>
      </c>
      <c r="BS25" s="5">
        <f t="shared" si="25"/>
        <v>0</v>
      </c>
      <c r="BT25" s="5">
        <f t="shared" si="26"/>
        <v>0</v>
      </c>
      <c r="BU25" s="5">
        <f t="shared" si="27"/>
        <v>1</v>
      </c>
      <c r="BV25" s="5">
        <f t="shared" si="28"/>
        <v>1</v>
      </c>
      <c r="BW25" s="5">
        <f t="shared" si="29"/>
        <v>1</v>
      </c>
      <c r="BX25" s="5">
        <f t="shared" si="30"/>
        <v>1</v>
      </c>
      <c r="BY25" s="5">
        <f t="shared" si="31"/>
        <v>1</v>
      </c>
      <c r="BZ25" s="5">
        <f t="shared" si="32"/>
        <v>1</v>
      </c>
      <c r="CA25" s="5">
        <f t="shared" si="33"/>
        <v>1</v>
      </c>
      <c r="CB25" s="5">
        <f t="shared" si="34"/>
        <v>1</v>
      </c>
      <c r="CC25" s="5">
        <f t="shared" si="35"/>
        <v>1</v>
      </c>
      <c r="CD25" s="5" t="str">
        <f t="shared" si="36"/>
        <v>?</v>
      </c>
      <c r="CE25" s="4" t="str">
        <f t="shared" si="37"/>
        <v>Kitöltés rendben!</v>
      </c>
      <c r="CF25" s="5">
        <f t="shared" si="38"/>
        <v>1</v>
      </c>
      <c r="CG25" s="5">
        <f t="shared" si="39"/>
        <v>0</v>
      </c>
      <c r="CH25" s="5">
        <f t="shared" si="40"/>
        <v>1</v>
      </c>
    </row>
    <row r="26" spans="1:86" s="2" customFormat="1" ht="105" hidden="1" customHeight="1" x14ac:dyDescent="0.25">
      <c r="A26" s="1" t="str">
        <f t="shared" si="0"/>
        <v>Kitöltés rendben!</v>
      </c>
      <c r="B26" s="203">
        <v>2</v>
      </c>
      <c r="C26" s="202" t="s">
        <v>75</v>
      </c>
      <c r="D26" s="204" t="s">
        <v>417</v>
      </c>
      <c r="E26" s="204" t="s">
        <v>462</v>
      </c>
      <c r="F26" s="205" t="str">
        <f>VLOOKUP($G26,Összesítő!$B:$F,2,FALSE)</f>
        <v>21-12140-1-004-00-00</v>
      </c>
      <c r="G26" s="202" t="s">
        <v>263</v>
      </c>
      <c r="H26" s="205" t="str">
        <f>AY26&amp;"_"&amp;AW26&amp;"_FIV_"&amp;LEFT(Előlap!$B$6,4)</f>
        <v>4203_23_FIV_2026</v>
      </c>
      <c r="I26" s="205" t="str">
        <f>VLOOKUP($G26,Összesítő!$B:$F,5,FALSE)</f>
        <v>Csepreg, Horvátzsidány, Kiszsidány, Ólmod</v>
      </c>
      <c r="J26" s="205" t="str">
        <f>VLOOKUP($G26,Összesítő!$B:$F,4,FALSE)</f>
        <v>Csepreg Város Önkormányzata, Horvátzsidány Község Önkormányzata, Kiszsidány Község Önkormányzata, Ólmod Község Önkormányzata</v>
      </c>
      <c r="K26" s="7">
        <f t="shared" si="1"/>
        <v>20000</v>
      </c>
      <c r="L26" s="203">
        <v>2028</v>
      </c>
      <c r="M26" s="203">
        <v>2036</v>
      </c>
      <c r="N26" s="13">
        <v>0</v>
      </c>
      <c r="O26" s="8">
        <v>20000</v>
      </c>
      <c r="P26" s="8">
        <v>0</v>
      </c>
      <c r="R26" s="8">
        <v>0</v>
      </c>
      <c r="S26" s="8">
        <v>0</v>
      </c>
      <c r="T26" s="8">
        <v>0</v>
      </c>
      <c r="U26" s="8">
        <v>0</v>
      </c>
      <c r="V26" s="8">
        <v>0</v>
      </c>
      <c r="W26" s="8">
        <v>0</v>
      </c>
      <c r="X26" s="8">
        <v>0</v>
      </c>
      <c r="Y26" s="8">
        <v>0</v>
      </c>
      <c r="Z26" s="8">
        <v>0</v>
      </c>
      <c r="AA26" s="8">
        <v>0</v>
      </c>
      <c r="AB26" s="8">
        <v>0</v>
      </c>
      <c r="AC26" s="7">
        <f t="shared" si="2"/>
        <v>0</v>
      </c>
      <c r="AD26" s="3" t="str">
        <f t="shared" si="3"/>
        <v>Nem rövidtávú a feladat.</v>
      </c>
      <c r="AF26" s="8">
        <v>2900</v>
      </c>
      <c r="AG26" s="8">
        <v>0</v>
      </c>
      <c r="AH26" s="8">
        <v>0</v>
      </c>
      <c r="AI26" s="8">
        <v>0</v>
      </c>
      <c r="AJ26" s="8">
        <v>0</v>
      </c>
      <c r="AK26" s="8">
        <v>0</v>
      </c>
      <c r="AL26" s="8">
        <v>0</v>
      </c>
      <c r="AM26" s="8">
        <v>0</v>
      </c>
      <c r="AN26" s="8">
        <v>0</v>
      </c>
      <c r="AO26" s="8">
        <v>0</v>
      </c>
      <c r="AP26" s="8">
        <v>0</v>
      </c>
      <c r="AQ26" s="7">
        <f t="shared" si="4"/>
        <v>2900</v>
      </c>
      <c r="AR26" s="202" t="s">
        <v>464</v>
      </c>
      <c r="AS26" s="3" t="str">
        <f t="shared" si="5"/>
        <v>Forráshiányos a feladat!</v>
      </c>
      <c r="AU26" s="204" t="s">
        <v>132</v>
      </c>
      <c r="AV26" s="204" t="s">
        <v>132</v>
      </c>
      <c r="AW26" s="205">
        <f>COUNTA($G$3:G26)</f>
        <v>23</v>
      </c>
      <c r="AY26" s="9">
        <f>VLOOKUP($G26,Összesítő!$B:$F,3,FALSE)</f>
        <v>4203</v>
      </c>
      <c r="AZ26" s="9">
        <f t="shared" si="6"/>
        <v>0</v>
      </c>
      <c r="BA26" s="5">
        <f t="shared" si="7"/>
        <v>1</v>
      </c>
      <c r="BB26" s="5" t="str">
        <f t="shared" si="8"/>
        <v>H</v>
      </c>
      <c r="BC26" s="5">
        <f t="shared" si="9"/>
        <v>0</v>
      </c>
      <c r="BD26" s="5">
        <f t="shared" si="10"/>
        <v>0</v>
      </c>
      <c r="BE26" s="5">
        <f t="shared" si="11"/>
        <v>0</v>
      </c>
      <c r="BF26" s="9" t="str">
        <f t="shared" si="12"/>
        <v>Nem rövidtávú a feladat.</v>
      </c>
      <c r="BG26" s="5">
        <f t="shared" si="13"/>
        <v>1</v>
      </c>
      <c r="BH26" s="5">
        <f t="shared" si="14"/>
        <v>1</v>
      </c>
      <c r="BI26" s="5">
        <f t="shared" si="15"/>
        <v>1</v>
      </c>
      <c r="BJ26" s="5">
        <f t="shared" si="16"/>
        <v>1</v>
      </c>
      <c r="BK26" s="5">
        <f t="shared" si="17"/>
        <v>1</v>
      </c>
      <c r="BL26" s="4" t="str">
        <f t="shared" si="18"/>
        <v>Forráshiányos a feladat!</v>
      </c>
      <c r="BM26" s="5">
        <f t="shared" si="19"/>
        <v>0</v>
      </c>
      <c r="BN26" s="5">
        <f t="shared" si="20"/>
        <v>1</v>
      </c>
      <c r="BO26" s="5">
        <f t="shared" si="21"/>
        <v>0</v>
      </c>
      <c r="BP26" s="5">
        <f t="shared" si="22"/>
        <v>0</v>
      </c>
      <c r="BQ26" s="5">
        <f t="shared" si="23"/>
        <v>0</v>
      </c>
      <c r="BR26" s="9">
        <f t="shared" si="24"/>
        <v>0</v>
      </c>
      <c r="BS26" s="5">
        <f t="shared" si="25"/>
        <v>0</v>
      </c>
      <c r="BT26" s="5">
        <f t="shared" si="26"/>
        <v>0</v>
      </c>
      <c r="BU26" s="5">
        <f t="shared" si="27"/>
        <v>1</v>
      </c>
      <c r="BV26" s="5">
        <f t="shared" si="28"/>
        <v>1</v>
      </c>
      <c r="BW26" s="5">
        <f t="shared" si="29"/>
        <v>1</v>
      </c>
      <c r="BX26" s="5">
        <f t="shared" si="30"/>
        <v>1</v>
      </c>
      <c r="BY26" s="5">
        <f t="shared" si="31"/>
        <v>1</v>
      </c>
      <c r="BZ26" s="5">
        <f t="shared" si="32"/>
        <v>1</v>
      </c>
      <c r="CA26" s="5">
        <f t="shared" si="33"/>
        <v>1</v>
      </c>
      <c r="CB26" s="5">
        <f t="shared" si="34"/>
        <v>1</v>
      </c>
      <c r="CC26" s="5">
        <f t="shared" si="35"/>
        <v>1</v>
      </c>
      <c r="CD26" s="5" t="str">
        <f t="shared" si="36"/>
        <v>?</v>
      </c>
      <c r="CE26" s="4" t="str">
        <f t="shared" si="37"/>
        <v>Kitöltés rendben!</v>
      </c>
      <c r="CF26" s="5">
        <f t="shared" si="38"/>
        <v>1</v>
      </c>
      <c r="CG26" s="5">
        <f t="shared" si="39"/>
        <v>0</v>
      </c>
      <c r="CH26" s="5">
        <f t="shared" si="40"/>
        <v>1</v>
      </c>
    </row>
    <row r="27" spans="1:86" s="2" customFormat="1" ht="105" hidden="1" customHeight="1" x14ac:dyDescent="0.25">
      <c r="A27" s="1" t="str">
        <f t="shared" si="0"/>
        <v>Kitöltés rendben!</v>
      </c>
      <c r="B27" s="203">
        <v>2</v>
      </c>
      <c r="C27" s="202" t="s">
        <v>36</v>
      </c>
      <c r="D27" s="204" t="s">
        <v>422</v>
      </c>
      <c r="E27" s="204" t="s">
        <v>462</v>
      </c>
      <c r="F27" s="205" t="str">
        <f>VLOOKUP($G27,Összesítő!$B:$F,2,FALSE)</f>
        <v>21-12140-1-004-00-00</v>
      </c>
      <c r="G27" s="202" t="s">
        <v>263</v>
      </c>
      <c r="H27" s="205" t="str">
        <f>AY27&amp;"_"&amp;AW27&amp;"_FIV_"&amp;LEFT(Előlap!$B$6,4)</f>
        <v>4203_24_FIV_2026</v>
      </c>
      <c r="I27" s="205" t="str">
        <f>VLOOKUP($G27,Összesítő!$B:$F,5,FALSE)</f>
        <v>Csepreg, Horvátzsidány, Kiszsidány, Ólmod</v>
      </c>
      <c r="J27" s="205" t="str">
        <f>VLOOKUP($G27,Összesítő!$B:$F,4,FALSE)</f>
        <v>Csepreg Város Önkormányzata, Horvátzsidány Község Önkormányzata, Kiszsidány Község Önkormányzata, Ólmod Község Önkormányzata</v>
      </c>
      <c r="K27" s="7">
        <f t="shared" si="1"/>
        <v>25000</v>
      </c>
      <c r="L27" s="203">
        <v>2028</v>
      </c>
      <c r="M27" s="203">
        <v>2030</v>
      </c>
      <c r="N27" s="13">
        <v>0</v>
      </c>
      <c r="O27" s="8">
        <v>25000</v>
      </c>
      <c r="P27" s="8">
        <v>0</v>
      </c>
      <c r="R27" s="8">
        <v>0</v>
      </c>
      <c r="S27" s="8">
        <v>0</v>
      </c>
      <c r="T27" s="8">
        <v>0</v>
      </c>
      <c r="U27" s="8">
        <v>0</v>
      </c>
      <c r="V27" s="8">
        <v>0</v>
      </c>
      <c r="W27" s="8">
        <v>0</v>
      </c>
      <c r="X27" s="8">
        <v>0</v>
      </c>
      <c r="Y27" s="8">
        <v>0</v>
      </c>
      <c r="Z27" s="8">
        <v>0</v>
      </c>
      <c r="AA27" s="8">
        <v>0</v>
      </c>
      <c r="AB27" s="8">
        <v>0</v>
      </c>
      <c r="AC27" s="7">
        <f t="shared" si="2"/>
        <v>0</v>
      </c>
      <c r="AD27" s="3" t="str">
        <f t="shared" si="3"/>
        <v>Nem rövidtávú a feladat.</v>
      </c>
      <c r="AF27" s="8">
        <v>4350</v>
      </c>
      <c r="AG27" s="8">
        <v>0</v>
      </c>
      <c r="AH27" s="8">
        <v>0</v>
      </c>
      <c r="AI27" s="8">
        <v>0</v>
      </c>
      <c r="AJ27" s="8">
        <v>0</v>
      </c>
      <c r="AK27" s="8">
        <v>0</v>
      </c>
      <c r="AL27" s="8">
        <v>0</v>
      </c>
      <c r="AM27" s="8">
        <v>0</v>
      </c>
      <c r="AN27" s="8">
        <v>0</v>
      </c>
      <c r="AO27" s="8">
        <v>0</v>
      </c>
      <c r="AP27" s="8">
        <v>0</v>
      </c>
      <c r="AQ27" s="7">
        <f t="shared" si="4"/>
        <v>4350</v>
      </c>
      <c r="AR27" s="202" t="s">
        <v>464</v>
      </c>
      <c r="AS27" s="3" t="str">
        <f t="shared" si="5"/>
        <v>Forráshiányos a feladat!</v>
      </c>
      <c r="AU27" s="204" t="s">
        <v>132</v>
      </c>
      <c r="AV27" s="204" t="s">
        <v>132</v>
      </c>
      <c r="AW27" s="205">
        <f>COUNTA($G$3:G27)</f>
        <v>24</v>
      </c>
      <c r="AY27" s="9">
        <f>VLOOKUP($G27,Összesítő!$B:$F,3,FALSE)</f>
        <v>4203</v>
      </c>
      <c r="AZ27" s="9">
        <f t="shared" si="6"/>
        <v>0</v>
      </c>
      <c r="BA27" s="5">
        <f t="shared" si="7"/>
        <v>1</v>
      </c>
      <c r="BB27" s="5" t="str">
        <f t="shared" si="8"/>
        <v>H</v>
      </c>
      <c r="BC27" s="5">
        <f t="shared" si="9"/>
        <v>0</v>
      </c>
      <c r="BD27" s="5">
        <f t="shared" si="10"/>
        <v>0</v>
      </c>
      <c r="BE27" s="5">
        <f t="shared" si="11"/>
        <v>0</v>
      </c>
      <c r="BF27" s="9" t="str">
        <f t="shared" si="12"/>
        <v>Nem rövidtávú a feladat.</v>
      </c>
      <c r="BG27" s="5">
        <f t="shared" si="13"/>
        <v>1</v>
      </c>
      <c r="BH27" s="5">
        <f t="shared" si="14"/>
        <v>1</v>
      </c>
      <c r="BI27" s="5">
        <f t="shared" si="15"/>
        <v>1</v>
      </c>
      <c r="BJ27" s="5">
        <f t="shared" si="16"/>
        <v>1</v>
      </c>
      <c r="BK27" s="5">
        <f t="shared" si="17"/>
        <v>1</v>
      </c>
      <c r="BL27" s="4" t="str">
        <f t="shared" si="18"/>
        <v>Forráshiányos a feladat!</v>
      </c>
      <c r="BM27" s="5">
        <f t="shared" si="19"/>
        <v>0</v>
      </c>
      <c r="BN27" s="5">
        <f t="shared" si="20"/>
        <v>1</v>
      </c>
      <c r="BO27" s="5">
        <f t="shared" si="21"/>
        <v>0</v>
      </c>
      <c r="BP27" s="5">
        <f t="shared" si="22"/>
        <v>0</v>
      </c>
      <c r="BQ27" s="5">
        <f t="shared" si="23"/>
        <v>0</v>
      </c>
      <c r="BR27" s="9">
        <f t="shared" si="24"/>
        <v>0</v>
      </c>
      <c r="BS27" s="5">
        <f t="shared" si="25"/>
        <v>0</v>
      </c>
      <c r="BT27" s="5">
        <f t="shared" si="26"/>
        <v>0</v>
      </c>
      <c r="BU27" s="5">
        <f t="shared" si="27"/>
        <v>1</v>
      </c>
      <c r="BV27" s="5">
        <f t="shared" si="28"/>
        <v>1</v>
      </c>
      <c r="BW27" s="5">
        <f t="shared" si="29"/>
        <v>1</v>
      </c>
      <c r="BX27" s="5">
        <f t="shared" si="30"/>
        <v>1</v>
      </c>
      <c r="BY27" s="5">
        <f t="shared" si="31"/>
        <v>1</v>
      </c>
      <c r="BZ27" s="5">
        <f t="shared" si="32"/>
        <v>1</v>
      </c>
      <c r="CA27" s="5">
        <f t="shared" si="33"/>
        <v>1</v>
      </c>
      <c r="CB27" s="5">
        <f t="shared" si="34"/>
        <v>1</v>
      </c>
      <c r="CC27" s="5">
        <f t="shared" si="35"/>
        <v>1</v>
      </c>
      <c r="CD27" s="5" t="str">
        <f t="shared" si="36"/>
        <v>?</v>
      </c>
      <c r="CE27" s="4" t="str">
        <f t="shared" si="37"/>
        <v>Kitöltés rendben!</v>
      </c>
      <c r="CF27" s="5">
        <f t="shared" si="38"/>
        <v>1</v>
      </c>
      <c r="CG27" s="5">
        <f t="shared" si="39"/>
        <v>0</v>
      </c>
      <c r="CH27" s="5">
        <f t="shared" si="40"/>
        <v>1</v>
      </c>
    </row>
    <row r="28" spans="1:86" s="2" customFormat="1" ht="105" hidden="1" customHeight="1" x14ac:dyDescent="0.25">
      <c r="A28" s="1" t="str">
        <f t="shared" ref="A28" si="77">IF($G28="","Nincs VKR kiválasztva!",CE28)</f>
        <v>Kitöltés rendben!</v>
      </c>
      <c r="B28" s="207">
        <v>2</v>
      </c>
      <c r="C28" s="206" t="s">
        <v>108</v>
      </c>
      <c r="D28" s="208" t="s">
        <v>467</v>
      </c>
      <c r="E28" s="208" t="s">
        <v>462</v>
      </c>
      <c r="F28" s="209" t="str">
        <f>VLOOKUP($G28,Összesítő!$B:$F,2,FALSE)</f>
        <v>21-12140-1-004-00-00</v>
      </c>
      <c r="G28" s="206" t="s">
        <v>263</v>
      </c>
      <c r="H28" s="209" t="str">
        <f>AY28&amp;"_"&amp;AW28&amp;"_FIV_"&amp;LEFT(Előlap!$B$6,4)</f>
        <v>4203_25_FIV_2026</v>
      </c>
      <c r="I28" s="209" t="str">
        <f>VLOOKUP($G28,Összesítő!$B:$F,5,FALSE)</f>
        <v>Csepreg, Horvátzsidány, Kiszsidány, Ólmod</v>
      </c>
      <c r="J28" s="209" t="str">
        <f>VLOOKUP($G28,Összesítő!$B:$F,4,FALSE)</f>
        <v>Csepreg Város Önkormányzata, Horvátzsidány Község Önkormányzata, Kiszsidány Község Önkormányzata, Ólmod Község Önkormányzata</v>
      </c>
      <c r="K28" s="7">
        <f t="shared" ref="K28" si="78">N28+O28</f>
        <v>50000</v>
      </c>
      <c r="L28" s="207">
        <v>2028</v>
      </c>
      <c r="M28" s="207">
        <v>2036</v>
      </c>
      <c r="N28" s="13">
        <v>0</v>
      </c>
      <c r="O28" s="8">
        <v>50000</v>
      </c>
      <c r="P28" s="8">
        <v>0</v>
      </c>
      <c r="R28" s="8">
        <v>0</v>
      </c>
      <c r="S28" s="8">
        <v>0</v>
      </c>
      <c r="T28" s="8">
        <v>0</v>
      </c>
      <c r="U28" s="8">
        <v>0</v>
      </c>
      <c r="V28" s="8">
        <v>0</v>
      </c>
      <c r="W28" s="8">
        <v>0</v>
      </c>
      <c r="X28" s="8">
        <v>0</v>
      </c>
      <c r="Y28" s="8">
        <v>0</v>
      </c>
      <c r="Z28" s="8">
        <v>0</v>
      </c>
      <c r="AA28" s="8">
        <v>0</v>
      </c>
      <c r="AB28" s="8">
        <v>0</v>
      </c>
      <c r="AC28" s="7">
        <f t="shared" ref="AC28" si="79">SUM(R28:AB28)</f>
        <v>0</v>
      </c>
      <c r="AD28" s="3" t="str">
        <f t="shared" ref="AD28" si="80">IF($G28="","Nincs VKR kiválasztva!",IF(BA28=0,"Hiányos kitöltés!",BF28))</f>
        <v>Nem rövidtávú a feladat.</v>
      </c>
      <c r="AF28" s="8">
        <v>0</v>
      </c>
      <c r="AG28" s="8">
        <v>0</v>
      </c>
      <c r="AH28" s="8">
        <v>0</v>
      </c>
      <c r="AI28" s="8">
        <v>0</v>
      </c>
      <c r="AJ28" s="8">
        <v>0</v>
      </c>
      <c r="AK28" s="8">
        <v>0</v>
      </c>
      <c r="AL28" s="8">
        <v>0</v>
      </c>
      <c r="AM28" s="8">
        <v>0</v>
      </c>
      <c r="AN28" s="8">
        <v>0</v>
      </c>
      <c r="AO28" s="8">
        <v>0</v>
      </c>
      <c r="AP28" s="8">
        <v>0</v>
      </c>
      <c r="AQ28" s="7">
        <f t="shared" ref="AQ28" si="81">SUM(AF28:AP28)</f>
        <v>0</v>
      </c>
      <c r="AR28" s="206" t="s">
        <v>464</v>
      </c>
      <c r="AS28" s="3" t="str">
        <f t="shared" si="5"/>
        <v>Forráshiányos a feladat!</v>
      </c>
      <c r="AU28" s="208" t="s">
        <v>132</v>
      </c>
      <c r="AV28" s="208" t="s">
        <v>132</v>
      </c>
      <c r="AW28" s="209">
        <f>COUNTA($G$3:G28)</f>
        <v>25</v>
      </c>
      <c r="AY28" s="9">
        <f>VLOOKUP($G28,Összesítő!$B:$F,3,FALSE)</f>
        <v>4203</v>
      </c>
      <c r="AZ28" s="9">
        <f t="shared" si="6"/>
        <v>0</v>
      </c>
      <c r="BA28" s="5">
        <f t="shared" si="7"/>
        <v>1</v>
      </c>
      <c r="BB28" s="5" t="str">
        <f t="shared" si="8"/>
        <v>H</v>
      </c>
      <c r="BC28" s="5">
        <f t="shared" ref="BC28" si="82">IF(OR(BB28="R",BB28="RH"),1,0)</f>
        <v>0</v>
      </c>
      <c r="BD28" s="5">
        <f t="shared" si="10"/>
        <v>0</v>
      </c>
      <c r="BE28" s="5">
        <f t="shared" si="11"/>
        <v>0</v>
      </c>
      <c r="BF28" s="9" t="str">
        <f t="shared" si="12"/>
        <v>Nem rövidtávú a feladat.</v>
      </c>
      <c r="BG28" s="5">
        <f t="shared" si="13"/>
        <v>1</v>
      </c>
      <c r="BH28" s="5">
        <f t="shared" si="14"/>
        <v>1</v>
      </c>
      <c r="BI28" s="5">
        <f t="shared" si="15"/>
        <v>1</v>
      </c>
      <c r="BJ28" s="5">
        <f t="shared" si="16"/>
        <v>1</v>
      </c>
      <c r="BK28" s="5">
        <f t="shared" ref="BK28" si="83">IF(AND($BJ28=1,$O28=$AQ28),1,IF(AND($BJ28=1,$O28&gt;$AQ28,AR28="igen"),1,0))</f>
        <v>1</v>
      </c>
      <c r="BL28" s="4" t="str">
        <f t="shared" si="18"/>
        <v>Forráshiányos a feladat!</v>
      </c>
      <c r="BM28" s="5">
        <f t="shared" si="19"/>
        <v>0</v>
      </c>
      <c r="BN28" s="5">
        <f t="shared" si="20"/>
        <v>1</v>
      </c>
      <c r="BO28" s="5">
        <f t="shared" si="21"/>
        <v>0</v>
      </c>
      <c r="BP28" s="5">
        <f t="shared" si="22"/>
        <v>0</v>
      </c>
      <c r="BQ28" s="5">
        <f t="shared" si="23"/>
        <v>0</v>
      </c>
      <c r="BR28" s="9">
        <f t="shared" si="24"/>
        <v>0</v>
      </c>
      <c r="BS28" s="5">
        <f t="shared" si="25"/>
        <v>0</v>
      </c>
      <c r="BT28" s="5">
        <f t="shared" si="26"/>
        <v>0</v>
      </c>
      <c r="BU28" s="5">
        <f t="shared" si="27"/>
        <v>1</v>
      </c>
      <c r="BV28" s="5">
        <f t="shared" si="28"/>
        <v>1</v>
      </c>
      <c r="BW28" s="5">
        <f t="shared" si="29"/>
        <v>1</v>
      </c>
      <c r="BX28" s="5">
        <f t="shared" si="30"/>
        <v>1</v>
      </c>
      <c r="BY28" s="5">
        <f t="shared" si="31"/>
        <v>1</v>
      </c>
      <c r="BZ28" s="5">
        <f t="shared" si="32"/>
        <v>1</v>
      </c>
      <c r="CA28" s="5">
        <f t="shared" si="33"/>
        <v>1</v>
      </c>
      <c r="CB28" s="5">
        <f t="shared" si="34"/>
        <v>1</v>
      </c>
      <c r="CC28" s="5">
        <f t="shared" si="35"/>
        <v>1</v>
      </c>
      <c r="CD28" s="5" t="str">
        <f t="shared" si="36"/>
        <v>?</v>
      </c>
      <c r="CE28" s="4" t="str">
        <f t="shared" ref="CE28" si="84">IF($BA28=0,$CD28,IF($BG28=0,"I. ütem forrása nincs kitöltve!",IF($BJ28=0,"II. ütem forrása nincs kitöltve!",IF($BD28=1,"Költségek üteme nem megfelelő (az időtartam és a költség üteme eltér)!",IF(AND(BH28=0,$BA28=1,$BJ28=1,$BD28=1),"Kötelező cellák kitöltve, de az I. ütem forrása hibás!",IF(AND(BJ28=0,$BA28=1,$BJ28=1,$BD28=1),"Kötelező cellák kitöltve, de a II. ütem forrása hibás!",IF(AND($BO28=1,$AZ28&lt;30),"Nullás a rövidtávú feladat és rövid (hiányzik) a hozzá tartozó indoklás!",IF(AND($BP28=1,$AZ28&lt;30),"Nullás a hosszútávú feladat és rövid (hiányzik) a hozzá tartozó indoklás!",IF(AND(BN28=1,C28="1811_RENDKÍVÜLI"),"II. ütemre nem tervezhet Rendkívüli feladatot!",IF(BH28=0,AD28,IF(BK28=0,AS28,IF(AND(BC28=1,$P28&gt;$N28),"EM rendelet 2. melléklet terhére elszámolt költség nem lehet nagyobb az I. ütemre tervezett tényleges költségnél!",IF($AC28&gt;$N28,"Többlet forrást jelölt meg az I. ütemnél! A forrás ne legyen több a költségnél.",IF($AQ28&gt;$O28,"Többlet forrást jelölt meg a II. ütemnél! A forrás ne legyen több a költségnél.","Kitöltés rendben!"))))))))))))))</f>
        <v>Kitöltés rendben!</v>
      </c>
      <c r="CF28" s="5">
        <f t="shared" ref="CF28" si="85">IF(A28="Kitöltés rendben!",1,0)</f>
        <v>1</v>
      </c>
      <c r="CG28" s="5">
        <f t="shared" si="39"/>
        <v>0</v>
      </c>
      <c r="CH28" s="5">
        <f t="shared" si="40"/>
        <v>1</v>
      </c>
    </row>
    <row r="29" spans="1:86" s="2" customFormat="1" ht="105" hidden="1" customHeight="1" x14ac:dyDescent="0.25">
      <c r="A29" s="1" t="str">
        <f t="shared" si="0"/>
        <v>Kitöltés rendben!</v>
      </c>
      <c r="B29" s="203">
        <v>0</v>
      </c>
      <c r="C29" s="202" t="s">
        <v>113</v>
      </c>
      <c r="D29" s="204" t="s">
        <v>420</v>
      </c>
      <c r="E29" s="204" t="s">
        <v>462</v>
      </c>
      <c r="F29" s="205" t="str">
        <f>VLOOKUP($G29,Összesítő!$B:$F,2,FALSE)</f>
        <v>21-12140-1-004-00-00</v>
      </c>
      <c r="G29" s="202" t="s">
        <v>263</v>
      </c>
      <c r="H29" s="205" t="str">
        <f>AY29&amp;"_"&amp;AW29&amp;"_FIV_"&amp;LEFT(Előlap!$B$6,4)</f>
        <v>4203_26_FIV_2026</v>
      </c>
      <c r="I29" s="205" t="str">
        <f>VLOOKUP($G29,Összesítő!$B:$F,5,FALSE)</f>
        <v>Csepreg, Horvátzsidány, Kiszsidány, Ólmod</v>
      </c>
      <c r="J29" s="205" t="str">
        <f>VLOOKUP($G29,Összesítő!$B:$F,4,FALSE)</f>
        <v>Csepreg Város Önkormányzata, Horvátzsidány Község Önkormányzata, Kiszsidány Község Önkormányzata, Ólmod Község Önkormányzata</v>
      </c>
      <c r="K29" s="7">
        <f t="shared" si="1"/>
        <v>0</v>
      </c>
      <c r="L29" s="203">
        <v>2027</v>
      </c>
      <c r="M29" s="203">
        <v>2027</v>
      </c>
      <c r="N29" s="13">
        <v>0</v>
      </c>
      <c r="O29" s="8">
        <v>0</v>
      </c>
      <c r="P29" s="8">
        <v>0</v>
      </c>
      <c r="R29" s="8">
        <v>0</v>
      </c>
      <c r="S29" s="8">
        <v>0</v>
      </c>
      <c r="T29" s="8">
        <v>0</v>
      </c>
      <c r="U29" s="8">
        <v>0</v>
      </c>
      <c r="V29" s="8">
        <v>0</v>
      </c>
      <c r="W29" s="8">
        <v>0</v>
      </c>
      <c r="X29" s="8">
        <v>0</v>
      </c>
      <c r="Y29" s="8">
        <v>0</v>
      </c>
      <c r="Z29" s="8">
        <v>0</v>
      </c>
      <c r="AA29" s="8">
        <v>0</v>
      </c>
      <c r="AB29" s="8">
        <v>0</v>
      </c>
      <c r="AC29" s="7">
        <f t="shared" si="2"/>
        <v>0</v>
      </c>
      <c r="AD29" s="3" t="str">
        <f t="shared" si="3"/>
        <v>A forrás egyenlő a költséggel (I.ütem).</v>
      </c>
      <c r="AF29" s="8">
        <v>0</v>
      </c>
      <c r="AG29" s="8">
        <v>0</v>
      </c>
      <c r="AH29" s="8">
        <v>0</v>
      </c>
      <c r="AI29" s="8">
        <v>0</v>
      </c>
      <c r="AJ29" s="8">
        <v>0</v>
      </c>
      <c r="AK29" s="8">
        <v>0</v>
      </c>
      <c r="AL29" s="8">
        <v>0</v>
      </c>
      <c r="AM29" s="8">
        <v>0</v>
      </c>
      <c r="AN29" s="8">
        <v>0</v>
      </c>
      <c r="AO29" s="8">
        <v>0</v>
      </c>
      <c r="AP29" s="8">
        <v>0</v>
      </c>
      <c r="AQ29" s="7">
        <f t="shared" si="4"/>
        <v>0</v>
      </c>
      <c r="AR29" s="202" t="s">
        <v>464</v>
      </c>
      <c r="AS29" s="3" t="str">
        <f t="shared" si="5"/>
        <v>Nem hosszútávú a feladat.</v>
      </c>
      <c r="AU29" s="204" t="s">
        <v>465</v>
      </c>
      <c r="AV29" s="204" t="s">
        <v>132</v>
      </c>
      <c r="AW29" s="205">
        <f>COUNTA($G$3:G29)</f>
        <v>26</v>
      </c>
      <c r="AY29" s="9">
        <f>VLOOKUP($G29,Összesítő!$B:$F,3,FALSE)</f>
        <v>4203</v>
      </c>
      <c r="AZ29" s="9">
        <f t="shared" si="6"/>
        <v>39</v>
      </c>
      <c r="BA29" s="5">
        <f t="shared" si="7"/>
        <v>1</v>
      </c>
      <c r="BB29" s="5" t="str">
        <f t="shared" si="8"/>
        <v>R</v>
      </c>
      <c r="BC29" s="5">
        <f t="shared" si="9"/>
        <v>1</v>
      </c>
      <c r="BD29" s="5">
        <f t="shared" si="10"/>
        <v>0</v>
      </c>
      <c r="BE29" s="5">
        <f t="shared" si="11"/>
        <v>0</v>
      </c>
      <c r="BF29" s="9" t="str">
        <f t="shared" si="12"/>
        <v>A forrás egyenlő a költséggel (I.ütem).</v>
      </c>
      <c r="BG29" s="5">
        <f t="shared" si="13"/>
        <v>1</v>
      </c>
      <c r="BH29" s="5">
        <f t="shared" si="14"/>
        <v>1</v>
      </c>
      <c r="BI29" s="5">
        <f t="shared" si="15"/>
        <v>0</v>
      </c>
      <c r="BJ29" s="5">
        <f t="shared" si="16"/>
        <v>1</v>
      </c>
      <c r="BK29" s="5">
        <f t="shared" si="17"/>
        <v>1</v>
      </c>
      <c r="BL29" s="4" t="str">
        <f t="shared" si="18"/>
        <v>Nem hosszútávú a feladat.</v>
      </c>
      <c r="BM29" s="5">
        <f t="shared" si="19"/>
        <v>1</v>
      </c>
      <c r="BN29" s="5">
        <f t="shared" si="20"/>
        <v>0</v>
      </c>
      <c r="BO29" s="5">
        <f t="shared" si="21"/>
        <v>1</v>
      </c>
      <c r="BP29" s="5">
        <f t="shared" si="22"/>
        <v>0</v>
      </c>
      <c r="BQ29" s="5">
        <f t="shared" si="23"/>
        <v>1</v>
      </c>
      <c r="BR29" s="9" t="str">
        <f t="shared" si="24"/>
        <v>Nincs hosszútávú terv!</v>
      </c>
      <c r="BS29" s="5">
        <f t="shared" si="25"/>
        <v>1</v>
      </c>
      <c r="BT29" s="5">
        <f t="shared" si="26"/>
        <v>0</v>
      </c>
      <c r="BU29" s="5">
        <f t="shared" si="27"/>
        <v>1</v>
      </c>
      <c r="BV29" s="5">
        <f t="shared" si="28"/>
        <v>1</v>
      </c>
      <c r="BW29" s="5">
        <f t="shared" si="29"/>
        <v>1</v>
      </c>
      <c r="BX29" s="5">
        <f t="shared" si="30"/>
        <v>1</v>
      </c>
      <c r="BY29" s="5">
        <f t="shared" si="31"/>
        <v>1</v>
      </c>
      <c r="BZ29" s="5">
        <f t="shared" si="32"/>
        <v>1</v>
      </c>
      <c r="CA29" s="5">
        <f t="shared" si="33"/>
        <v>1</v>
      </c>
      <c r="CB29" s="5">
        <f t="shared" si="34"/>
        <v>1</v>
      </c>
      <c r="CC29" s="5">
        <f t="shared" si="35"/>
        <v>1</v>
      </c>
      <c r="CD29" s="5" t="str">
        <f t="shared" si="36"/>
        <v>?</v>
      </c>
      <c r="CE29" s="4" t="str">
        <f t="shared" si="37"/>
        <v>Kitöltés rendben!</v>
      </c>
      <c r="CF29" s="5">
        <f t="shared" si="38"/>
        <v>1</v>
      </c>
      <c r="CG29" s="5">
        <f t="shared" si="39"/>
        <v>1</v>
      </c>
      <c r="CH29" s="5">
        <f t="shared" si="40"/>
        <v>0</v>
      </c>
    </row>
    <row r="30" spans="1:86" s="2" customFormat="1" ht="60" hidden="1" customHeight="1" x14ac:dyDescent="0.25">
      <c r="A30" s="1" t="str">
        <f t="shared" si="0"/>
        <v>Kitöltés rendben!</v>
      </c>
      <c r="B30" s="203">
        <v>2</v>
      </c>
      <c r="C30" s="202" t="s">
        <v>98</v>
      </c>
      <c r="D30" s="204" t="s">
        <v>416</v>
      </c>
      <c r="E30" s="204" t="s">
        <v>462</v>
      </c>
      <c r="F30" s="205" t="str">
        <f>VLOOKUP($G30,Összesítő!$B:$F,2,FALSE)</f>
        <v>21-12733-1-002-00-15</v>
      </c>
      <c r="G30" s="202" t="s">
        <v>271</v>
      </c>
      <c r="H30" s="205" t="str">
        <f>AY30&amp;"_"&amp;AW30&amp;"_FIV_"&amp;LEFT(Előlap!$B$6,4)</f>
        <v>4205_27_FIV_2026</v>
      </c>
      <c r="I30" s="205" t="str">
        <f>VLOOKUP($G30,Összesítő!$B:$F,5,FALSE)</f>
        <v>Horvátlövő, Pornóapáti</v>
      </c>
      <c r="J30" s="205" t="str">
        <f>VLOOKUP($G30,Összesítő!$B:$F,4,FALSE)</f>
        <v>Horvátlövő Község Önkormányzata, Pornóapáti Község Önkormányzata</v>
      </c>
      <c r="K30" s="7">
        <f t="shared" si="1"/>
        <v>30000</v>
      </c>
      <c r="L30" s="203">
        <v>2028</v>
      </c>
      <c r="M30" s="203">
        <v>2036</v>
      </c>
      <c r="N30" s="13">
        <v>0</v>
      </c>
      <c r="O30" s="8">
        <v>30000</v>
      </c>
      <c r="P30" s="8">
        <v>0</v>
      </c>
      <c r="R30" s="8">
        <v>0</v>
      </c>
      <c r="S30" s="8">
        <v>0</v>
      </c>
      <c r="T30" s="8">
        <v>0</v>
      </c>
      <c r="U30" s="8">
        <v>0</v>
      </c>
      <c r="V30" s="8">
        <v>0</v>
      </c>
      <c r="W30" s="8">
        <v>0</v>
      </c>
      <c r="X30" s="8">
        <v>0</v>
      </c>
      <c r="Y30" s="8">
        <v>0</v>
      </c>
      <c r="Z30" s="8">
        <v>0</v>
      </c>
      <c r="AA30" s="8">
        <v>0</v>
      </c>
      <c r="AB30" s="8">
        <v>0</v>
      </c>
      <c r="AC30" s="7">
        <f t="shared" si="2"/>
        <v>0</v>
      </c>
      <c r="AD30" s="3" t="str">
        <f t="shared" si="3"/>
        <v>Nem rövidtávú a feladat.</v>
      </c>
      <c r="AF30" s="8">
        <v>800</v>
      </c>
      <c r="AG30" s="8">
        <v>0</v>
      </c>
      <c r="AH30" s="8">
        <v>476</v>
      </c>
      <c r="AI30" s="8">
        <v>0</v>
      </c>
      <c r="AJ30" s="8">
        <v>0</v>
      </c>
      <c r="AK30" s="8">
        <v>0</v>
      </c>
      <c r="AL30" s="8">
        <v>0</v>
      </c>
      <c r="AM30" s="8">
        <v>0</v>
      </c>
      <c r="AN30" s="8">
        <v>0</v>
      </c>
      <c r="AO30" s="8">
        <v>0</v>
      </c>
      <c r="AP30" s="8">
        <v>0</v>
      </c>
      <c r="AQ30" s="7">
        <f t="shared" si="4"/>
        <v>1276</v>
      </c>
      <c r="AR30" s="202" t="s">
        <v>464</v>
      </c>
      <c r="AS30" s="3" t="str">
        <f t="shared" si="5"/>
        <v>Forráshiányos a feladat!</v>
      </c>
      <c r="AU30" s="204" t="s">
        <v>132</v>
      </c>
      <c r="AV30" s="204" t="s">
        <v>132</v>
      </c>
      <c r="AW30" s="205">
        <f>COUNTA($G$3:G30)</f>
        <v>27</v>
      </c>
      <c r="AY30" s="9">
        <f>VLOOKUP($G30,Összesítő!$B:$F,3,FALSE)</f>
        <v>4205</v>
      </c>
      <c r="AZ30" s="9">
        <f t="shared" si="6"/>
        <v>0</v>
      </c>
      <c r="BA30" s="5">
        <f t="shared" si="7"/>
        <v>1</v>
      </c>
      <c r="BB30" s="5" t="str">
        <f t="shared" si="8"/>
        <v>H</v>
      </c>
      <c r="BC30" s="5">
        <f t="shared" si="9"/>
        <v>0</v>
      </c>
      <c r="BD30" s="5">
        <f t="shared" si="10"/>
        <v>0</v>
      </c>
      <c r="BE30" s="5">
        <f t="shared" si="11"/>
        <v>0</v>
      </c>
      <c r="BF30" s="9" t="str">
        <f t="shared" si="12"/>
        <v>Nem rövidtávú a feladat.</v>
      </c>
      <c r="BG30" s="5">
        <f t="shared" si="13"/>
        <v>1</v>
      </c>
      <c r="BH30" s="5">
        <f t="shared" si="14"/>
        <v>1</v>
      </c>
      <c r="BI30" s="5">
        <f t="shared" si="15"/>
        <v>1</v>
      </c>
      <c r="BJ30" s="5">
        <f t="shared" si="16"/>
        <v>1</v>
      </c>
      <c r="BK30" s="5">
        <f t="shared" si="17"/>
        <v>1</v>
      </c>
      <c r="BL30" s="4" t="str">
        <f t="shared" si="18"/>
        <v>Forráshiányos a feladat!</v>
      </c>
      <c r="BM30" s="5">
        <f t="shared" si="19"/>
        <v>0</v>
      </c>
      <c r="BN30" s="5">
        <f t="shared" si="20"/>
        <v>1</v>
      </c>
      <c r="BO30" s="5">
        <f t="shared" si="21"/>
        <v>0</v>
      </c>
      <c r="BP30" s="5">
        <f t="shared" si="22"/>
        <v>0</v>
      </c>
      <c r="BQ30" s="5">
        <f t="shared" si="23"/>
        <v>0</v>
      </c>
      <c r="BR30" s="9">
        <f t="shared" si="24"/>
        <v>0</v>
      </c>
      <c r="BS30" s="5">
        <f t="shared" si="25"/>
        <v>0</v>
      </c>
      <c r="BT30" s="5">
        <f t="shared" si="26"/>
        <v>0</v>
      </c>
      <c r="BU30" s="5">
        <f t="shared" si="27"/>
        <v>1</v>
      </c>
      <c r="BV30" s="5">
        <f t="shared" si="28"/>
        <v>1</v>
      </c>
      <c r="BW30" s="5">
        <f t="shared" si="29"/>
        <v>1</v>
      </c>
      <c r="BX30" s="5">
        <f t="shared" si="30"/>
        <v>1</v>
      </c>
      <c r="BY30" s="5">
        <f t="shared" si="31"/>
        <v>1</v>
      </c>
      <c r="BZ30" s="5">
        <f t="shared" si="32"/>
        <v>1</v>
      </c>
      <c r="CA30" s="5">
        <f t="shared" si="33"/>
        <v>1</v>
      </c>
      <c r="CB30" s="5">
        <f t="shared" si="34"/>
        <v>1</v>
      </c>
      <c r="CC30" s="5">
        <f t="shared" si="35"/>
        <v>1</v>
      </c>
      <c r="CD30" s="5" t="str">
        <f t="shared" si="36"/>
        <v>?</v>
      </c>
      <c r="CE30" s="4" t="str">
        <f t="shared" si="37"/>
        <v>Kitöltés rendben!</v>
      </c>
      <c r="CF30" s="5">
        <f t="shared" si="38"/>
        <v>1</v>
      </c>
      <c r="CG30" s="5">
        <f t="shared" si="39"/>
        <v>0</v>
      </c>
      <c r="CH30" s="5">
        <f t="shared" si="40"/>
        <v>1</v>
      </c>
    </row>
    <row r="31" spans="1:86" s="2" customFormat="1" ht="60" hidden="1" customHeight="1" x14ac:dyDescent="0.25">
      <c r="A31" s="1" t="str">
        <f t="shared" si="0"/>
        <v>Kitöltés rendben!</v>
      </c>
      <c r="B31" s="203">
        <v>2</v>
      </c>
      <c r="C31" s="202" t="s">
        <v>75</v>
      </c>
      <c r="D31" s="204" t="s">
        <v>417</v>
      </c>
      <c r="E31" s="204" t="s">
        <v>462</v>
      </c>
      <c r="F31" s="205" t="str">
        <f>VLOOKUP($G31,Összesítő!$B:$F,2,FALSE)</f>
        <v>21-12733-1-002-00-15</v>
      </c>
      <c r="G31" s="202" t="s">
        <v>271</v>
      </c>
      <c r="H31" s="205" t="str">
        <f>AY31&amp;"_"&amp;AW31&amp;"_FIV_"&amp;LEFT(Előlap!$B$6,4)</f>
        <v>4205_28_FIV_2026</v>
      </c>
      <c r="I31" s="205" t="str">
        <f>VLOOKUP($G31,Összesítő!$B:$F,5,FALSE)</f>
        <v>Horvátlövő, Pornóapáti</v>
      </c>
      <c r="J31" s="205" t="str">
        <f>VLOOKUP($G31,Összesítő!$B:$F,4,FALSE)</f>
        <v>Horvátlövő Község Önkormányzata, Pornóapáti Község Önkormányzata</v>
      </c>
      <c r="K31" s="7">
        <f t="shared" si="1"/>
        <v>10000</v>
      </c>
      <c r="L31" s="203">
        <v>2028</v>
      </c>
      <c r="M31" s="203">
        <v>2036</v>
      </c>
      <c r="N31" s="13">
        <v>0</v>
      </c>
      <c r="O31" s="8">
        <v>10000</v>
      </c>
      <c r="P31" s="8">
        <v>0</v>
      </c>
      <c r="R31" s="8">
        <v>0</v>
      </c>
      <c r="S31" s="8">
        <v>0</v>
      </c>
      <c r="T31" s="8">
        <v>0</v>
      </c>
      <c r="U31" s="8">
        <v>0</v>
      </c>
      <c r="V31" s="8">
        <v>0</v>
      </c>
      <c r="W31" s="8">
        <v>0</v>
      </c>
      <c r="X31" s="8">
        <v>0</v>
      </c>
      <c r="Y31" s="8">
        <v>0</v>
      </c>
      <c r="Z31" s="8">
        <v>0</v>
      </c>
      <c r="AA31" s="8">
        <v>0</v>
      </c>
      <c r="AB31" s="8">
        <v>0</v>
      </c>
      <c r="AC31" s="7">
        <f t="shared" si="2"/>
        <v>0</v>
      </c>
      <c r="AD31" s="3" t="str">
        <f t="shared" si="3"/>
        <v>Nem rövidtávú a feladat.</v>
      </c>
      <c r="AF31" s="8">
        <v>250</v>
      </c>
      <c r="AG31" s="8">
        <v>0</v>
      </c>
      <c r="AH31" s="8">
        <v>0</v>
      </c>
      <c r="AI31" s="8">
        <v>0</v>
      </c>
      <c r="AJ31" s="8">
        <v>0</v>
      </c>
      <c r="AK31" s="8">
        <v>0</v>
      </c>
      <c r="AL31" s="8">
        <v>0</v>
      </c>
      <c r="AM31" s="8">
        <v>0</v>
      </c>
      <c r="AN31" s="8">
        <v>0</v>
      </c>
      <c r="AO31" s="8">
        <v>0</v>
      </c>
      <c r="AP31" s="8">
        <v>0</v>
      </c>
      <c r="AQ31" s="7">
        <f t="shared" si="4"/>
        <v>250</v>
      </c>
      <c r="AR31" s="202" t="s">
        <v>464</v>
      </c>
      <c r="AS31" s="3" t="str">
        <f t="shared" si="5"/>
        <v>Forráshiányos a feladat!</v>
      </c>
      <c r="AU31" s="204" t="s">
        <v>132</v>
      </c>
      <c r="AV31" s="204" t="s">
        <v>132</v>
      </c>
      <c r="AW31" s="205">
        <f>COUNTA($G$3:G31)</f>
        <v>28</v>
      </c>
      <c r="AY31" s="9">
        <f>VLOOKUP($G31,Összesítő!$B:$F,3,FALSE)</f>
        <v>4205</v>
      </c>
      <c r="AZ31" s="9">
        <f t="shared" si="6"/>
        <v>0</v>
      </c>
      <c r="BA31" s="5">
        <f t="shared" si="7"/>
        <v>1</v>
      </c>
      <c r="BB31" s="5" t="str">
        <f t="shared" si="8"/>
        <v>H</v>
      </c>
      <c r="BC31" s="5">
        <f t="shared" si="9"/>
        <v>0</v>
      </c>
      <c r="BD31" s="5">
        <f t="shared" si="10"/>
        <v>0</v>
      </c>
      <c r="BE31" s="5">
        <f t="shared" si="11"/>
        <v>0</v>
      </c>
      <c r="BF31" s="9" t="str">
        <f t="shared" si="12"/>
        <v>Nem rövidtávú a feladat.</v>
      </c>
      <c r="BG31" s="5">
        <f t="shared" si="13"/>
        <v>1</v>
      </c>
      <c r="BH31" s="5">
        <f t="shared" si="14"/>
        <v>1</v>
      </c>
      <c r="BI31" s="5">
        <f t="shared" si="15"/>
        <v>1</v>
      </c>
      <c r="BJ31" s="5">
        <f t="shared" si="16"/>
        <v>1</v>
      </c>
      <c r="BK31" s="5">
        <f t="shared" si="17"/>
        <v>1</v>
      </c>
      <c r="BL31" s="4" t="str">
        <f t="shared" si="18"/>
        <v>Forráshiányos a feladat!</v>
      </c>
      <c r="BM31" s="5">
        <f t="shared" si="19"/>
        <v>0</v>
      </c>
      <c r="BN31" s="5">
        <f t="shared" si="20"/>
        <v>1</v>
      </c>
      <c r="BO31" s="5">
        <f t="shared" si="21"/>
        <v>0</v>
      </c>
      <c r="BP31" s="5">
        <f t="shared" si="22"/>
        <v>0</v>
      </c>
      <c r="BQ31" s="5">
        <f t="shared" si="23"/>
        <v>0</v>
      </c>
      <c r="BR31" s="9">
        <f t="shared" si="24"/>
        <v>0</v>
      </c>
      <c r="BS31" s="5">
        <f t="shared" si="25"/>
        <v>0</v>
      </c>
      <c r="BT31" s="5">
        <f t="shared" si="26"/>
        <v>0</v>
      </c>
      <c r="BU31" s="5">
        <f t="shared" si="27"/>
        <v>1</v>
      </c>
      <c r="BV31" s="5">
        <f t="shared" si="28"/>
        <v>1</v>
      </c>
      <c r="BW31" s="5">
        <f t="shared" si="29"/>
        <v>1</v>
      </c>
      <c r="BX31" s="5">
        <f t="shared" si="30"/>
        <v>1</v>
      </c>
      <c r="BY31" s="5">
        <f t="shared" si="31"/>
        <v>1</v>
      </c>
      <c r="BZ31" s="5">
        <f t="shared" si="32"/>
        <v>1</v>
      </c>
      <c r="CA31" s="5">
        <f t="shared" si="33"/>
        <v>1</v>
      </c>
      <c r="CB31" s="5">
        <f t="shared" si="34"/>
        <v>1</v>
      </c>
      <c r="CC31" s="5">
        <f t="shared" si="35"/>
        <v>1</v>
      </c>
      <c r="CD31" s="5" t="str">
        <f t="shared" si="36"/>
        <v>?</v>
      </c>
      <c r="CE31" s="4" t="str">
        <f t="shared" si="37"/>
        <v>Kitöltés rendben!</v>
      </c>
      <c r="CF31" s="5">
        <f t="shared" si="38"/>
        <v>1</v>
      </c>
      <c r="CG31" s="5">
        <f t="shared" si="39"/>
        <v>0</v>
      </c>
      <c r="CH31" s="5">
        <f t="shared" si="40"/>
        <v>1</v>
      </c>
    </row>
    <row r="32" spans="1:86" s="2" customFormat="1" ht="60" hidden="1" customHeight="1" x14ac:dyDescent="0.25">
      <c r="A32" s="1" t="str">
        <f t="shared" ref="A32" si="86">IF($G32="","Nincs VKR kiválasztva!",CE32)</f>
        <v>Kitöltés rendben!</v>
      </c>
      <c r="B32" s="207">
        <v>2</v>
      </c>
      <c r="C32" s="206" t="s">
        <v>108</v>
      </c>
      <c r="D32" s="208" t="s">
        <v>467</v>
      </c>
      <c r="E32" s="208" t="s">
        <v>462</v>
      </c>
      <c r="F32" s="209" t="str">
        <f>VLOOKUP($G32,Összesítő!$B:$F,2,FALSE)</f>
        <v>21-12733-1-002-00-15</v>
      </c>
      <c r="G32" s="206" t="s">
        <v>271</v>
      </c>
      <c r="H32" s="209" t="str">
        <f>AY32&amp;"_"&amp;AW32&amp;"_FIV_"&amp;LEFT(Előlap!$B$6,4)</f>
        <v>4205_29_FIV_2026</v>
      </c>
      <c r="I32" s="209" t="str">
        <f>VLOOKUP($G32,Összesítő!$B:$F,5,FALSE)</f>
        <v>Horvátlövő, Pornóapáti</v>
      </c>
      <c r="J32" s="209" t="str">
        <f>VLOOKUP($G32,Összesítő!$B:$F,4,FALSE)</f>
        <v>Horvátlövő Község Önkormányzata, Pornóapáti Község Önkormányzata</v>
      </c>
      <c r="K32" s="7">
        <f t="shared" ref="K32" si="87">N32+O32</f>
        <v>20000</v>
      </c>
      <c r="L32" s="207">
        <v>2028</v>
      </c>
      <c r="M32" s="207">
        <v>2036</v>
      </c>
      <c r="N32" s="13">
        <v>0</v>
      </c>
      <c r="O32" s="8">
        <v>20000</v>
      </c>
      <c r="P32" s="8">
        <v>0</v>
      </c>
      <c r="R32" s="8">
        <v>0</v>
      </c>
      <c r="S32" s="8">
        <v>0</v>
      </c>
      <c r="T32" s="8">
        <v>0</v>
      </c>
      <c r="U32" s="8">
        <v>0</v>
      </c>
      <c r="V32" s="8">
        <v>0</v>
      </c>
      <c r="W32" s="8">
        <v>0</v>
      </c>
      <c r="X32" s="8">
        <v>0</v>
      </c>
      <c r="Y32" s="8">
        <v>0</v>
      </c>
      <c r="Z32" s="8">
        <v>0</v>
      </c>
      <c r="AA32" s="8">
        <v>0</v>
      </c>
      <c r="AB32" s="8">
        <v>0</v>
      </c>
      <c r="AC32" s="7">
        <f t="shared" ref="AC32" si="88">SUM(R32:AB32)</f>
        <v>0</v>
      </c>
      <c r="AD32" s="3" t="str">
        <f t="shared" ref="AD32" si="89">IF($G32="","Nincs VKR kiválasztva!",IF(BA32=0,"Hiányos kitöltés!",BF32))</f>
        <v>Nem rövidtávú a feladat.</v>
      </c>
      <c r="AF32" s="8">
        <v>0</v>
      </c>
      <c r="AG32" s="8">
        <v>0</v>
      </c>
      <c r="AH32" s="8">
        <v>0</v>
      </c>
      <c r="AI32" s="8">
        <v>0</v>
      </c>
      <c r="AJ32" s="8">
        <v>0</v>
      </c>
      <c r="AK32" s="8">
        <v>0</v>
      </c>
      <c r="AL32" s="8">
        <v>0</v>
      </c>
      <c r="AM32" s="8">
        <v>0</v>
      </c>
      <c r="AN32" s="8">
        <v>0</v>
      </c>
      <c r="AO32" s="8">
        <v>0</v>
      </c>
      <c r="AP32" s="8">
        <v>0</v>
      </c>
      <c r="AQ32" s="7">
        <f t="shared" ref="AQ32" si="90">SUM(AF32:AP32)</f>
        <v>0</v>
      </c>
      <c r="AR32" s="206" t="s">
        <v>464</v>
      </c>
      <c r="AS32" s="3" t="str">
        <f t="shared" si="5"/>
        <v>Forráshiányos a feladat!</v>
      </c>
      <c r="AU32" s="208"/>
      <c r="AV32" s="208" t="s">
        <v>132</v>
      </c>
      <c r="AW32" s="209">
        <f>COUNTA($G$3:G32)</f>
        <v>29</v>
      </c>
      <c r="AY32" s="9">
        <f>VLOOKUP($G32,Összesítő!$B:$F,3,FALSE)</f>
        <v>4205</v>
      </c>
      <c r="AZ32" s="9">
        <f t="shared" si="6"/>
        <v>0</v>
      </c>
      <c r="BA32" s="5">
        <f t="shared" si="7"/>
        <v>1</v>
      </c>
      <c r="BB32" s="5" t="str">
        <f t="shared" si="8"/>
        <v>H</v>
      </c>
      <c r="BC32" s="5">
        <f t="shared" ref="BC32" si="91">IF(OR(BB32="R",BB32="RH"),1,0)</f>
        <v>0</v>
      </c>
      <c r="BD32" s="5">
        <f t="shared" si="10"/>
        <v>0</v>
      </c>
      <c r="BE32" s="5">
        <f t="shared" si="11"/>
        <v>0</v>
      </c>
      <c r="BF32" s="9" t="str">
        <f t="shared" si="12"/>
        <v>Nem rövidtávú a feladat.</v>
      </c>
      <c r="BG32" s="5">
        <f t="shared" si="13"/>
        <v>1</v>
      </c>
      <c r="BH32" s="5">
        <f t="shared" si="14"/>
        <v>1</v>
      </c>
      <c r="BI32" s="5">
        <f t="shared" si="15"/>
        <v>1</v>
      </c>
      <c r="BJ32" s="5">
        <f t="shared" si="16"/>
        <v>1</v>
      </c>
      <c r="BK32" s="5">
        <f t="shared" ref="BK32" si="92">IF(AND($BJ32=1,$O32=$AQ32),1,IF(AND($BJ32=1,$O32&gt;$AQ32,AR32="igen"),1,0))</f>
        <v>1</v>
      </c>
      <c r="BL32" s="4" t="str">
        <f t="shared" si="18"/>
        <v>Forráshiányos a feladat!</v>
      </c>
      <c r="BM32" s="5">
        <f t="shared" si="19"/>
        <v>0</v>
      </c>
      <c r="BN32" s="5">
        <f t="shared" si="20"/>
        <v>1</v>
      </c>
      <c r="BO32" s="5">
        <f t="shared" si="21"/>
        <v>0</v>
      </c>
      <c r="BP32" s="5">
        <f t="shared" si="22"/>
        <v>0</v>
      </c>
      <c r="BQ32" s="5">
        <f t="shared" si="23"/>
        <v>0</v>
      </c>
      <c r="BR32" s="9">
        <f t="shared" si="24"/>
        <v>0</v>
      </c>
      <c r="BS32" s="5">
        <f t="shared" si="25"/>
        <v>0</v>
      </c>
      <c r="BT32" s="5">
        <f t="shared" si="26"/>
        <v>0</v>
      </c>
      <c r="BU32" s="5">
        <f t="shared" si="27"/>
        <v>1</v>
      </c>
      <c r="BV32" s="5">
        <f t="shared" si="28"/>
        <v>1</v>
      </c>
      <c r="BW32" s="5">
        <f t="shared" si="29"/>
        <v>1</v>
      </c>
      <c r="BX32" s="5">
        <f t="shared" si="30"/>
        <v>1</v>
      </c>
      <c r="BY32" s="5">
        <f t="shared" si="31"/>
        <v>1</v>
      </c>
      <c r="BZ32" s="5">
        <f t="shared" si="32"/>
        <v>1</v>
      </c>
      <c r="CA32" s="5">
        <f t="shared" si="33"/>
        <v>1</v>
      </c>
      <c r="CB32" s="5">
        <f t="shared" si="34"/>
        <v>1</v>
      </c>
      <c r="CC32" s="5">
        <f t="shared" si="35"/>
        <v>1</v>
      </c>
      <c r="CD32" s="5" t="str">
        <f t="shared" si="36"/>
        <v>?</v>
      </c>
      <c r="CE32" s="4" t="str">
        <f t="shared" ref="CE32" si="93">IF($BA32=0,$CD32,IF($BG32=0,"I. ütem forrása nincs kitöltve!",IF($BJ32=0,"II. ütem forrása nincs kitöltve!",IF($BD32=1,"Költségek üteme nem megfelelő (az időtartam és a költség üteme eltér)!",IF(AND(BH32=0,$BA32=1,$BJ32=1,$BD32=1),"Kötelező cellák kitöltve, de az I. ütem forrása hibás!",IF(AND(BJ32=0,$BA32=1,$BJ32=1,$BD32=1),"Kötelező cellák kitöltve, de a II. ütem forrása hibás!",IF(AND($BO32=1,$AZ32&lt;30),"Nullás a rövidtávú feladat és rövid (hiányzik) a hozzá tartozó indoklás!",IF(AND($BP32=1,$AZ32&lt;30),"Nullás a hosszútávú feladat és rövid (hiányzik) a hozzá tartozó indoklás!",IF(AND(BN32=1,C32="1811_RENDKÍVÜLI"),"II. ütemre nem tervezhet Rendkívüli feladatot!",IF(BH32=0,AD32,IF(BK32=0,AS32,IF(AND(BC32=1,$P32&gt;$N32),"EM rendelet 2. melléklet terhére elszámolt költség nem lehet nagyobb az I. ütemre tervezett tényleges költségnél!",IF($AC32&gt;$N32,"Többlet forrást jelölt meg az I. ütemnél! A forrás ne legyen több a költségnél.",IF($AQ32&gt;$O32,"Többlet forrást jelölt meg a II. ütemnél! A forrás ne legyen több a költségnél.","Kitöltés rendben!"))))))))))))))</f>
        <v>Kitöltés rendben!</v>
      </c>
      <c r="CF32" s="5">
        <f t="shared" ref="CF32" si="94">IF(A32="Kitöltés rendben!",1,0)</f>
        <v>1</v>
      </c>
      <c r="CG32" s="5">
        <f t="shared" si="39"/>
        <v>0</v>
      </c>
      <c r="CH32" s="5">
        <f t="shared" si="40"/>
        <v>1</v>
      </c>
    </row>
    <row r="33" spans="1:86" s="2" customFormat="1" ht="60" hidden="1" customHeight="1" x14ac:dyDescent="0.25">
      <c r="A33" s="1" t="str">
        <f t="shared" si="0"/>
        <v>Kitöltés rendben!</v>
      </c>
      <c r="B33" s="203">
        <v>0</v>
      </c>
      <c r="C33" s="202" t="s">
        <v>113</v>
      </c>
      <c r="D33" s="204" t="s">
        <v>420</v>
      </c>
      <c r="E33" s="204" t="s">
        <v>462</v>
      </c>
      <c r="F33" s="205" t="str">
        <f>VLOOKUP($G33,Összesítő!$B:$F,2,FALSE)</f>
        <v>21-12733-1-002-00-15</v>
      </c>
      <c r="G33" s="202" t="s">
        <v>271</v>
      </c>
      <c r="H33" s="205" t="str">
        <f>AY33&amp;"_"&amp;AW33&amp;"_FIV_"&amp;LEFT(Előlap!$B$6,4)</f>
        <v>4205_30_FIV_2026</v>
      </c>
      <c r="I33" s="205" t="str">
        <f>VLOOKUP($G33,Összesítő!$B:$F,5,FALSE)</f>
        <v>Horvátlövő, Pornóapáti</v>
      </c>
      <c r="J33" s="205" t="str">
        <f>VLOOKUP($G33,Összesítő!$B:$F,4,FALSE)</f>
        <v>Horvátlövő Község Önkormányzata, Pornóapáti Község Önkormányzata</v>
      </c>
      <c r="K33" s="7">
        <f t="shared" si="1"/>
        <v>0</v>
      </c>
      <c r="L33" s="203">
        <v>2027</v>
      </c>
      <c r="M33" s="203">
        <v>2027</v>
      </c>
      <c r="N33" s="13">
        <v>0</v>
      </c>
      <c r="O33" s="8">
        <v>0</v>
      </c>
      <c r="P33" s="8">
        <v>0</v>
      </c>
      <c r="R33" s="8">
        <v>0</v>
      </c>
      <c r="S33" s="8">
        <v>0</v>
      </c>
      <c r="T33" s="8">
        <v>0</v>
      </c>
      <c r="U33" s="8">
        <v>0</v>
      </c>
      <c r="V33" s="8">
        <v>0</v>
      </c>
      <c r="W33" s="8">
        <v>0</v>
      </c>
      <c r="X33" s="8">
        <v>0</v>
      </c>
      <c r="Y33" s="8">
        <v>0</v>
      </c>
      <c r="Z33" s="8">
        <v>0</v>
      </c>
      <c r="AA33" s="8">
        <v>0</v>
      </c>
      <c r="AB33" s="8">
        <v>0</v>
      </c>
      <c r="AC33" s="7">
        <f t="shared" si="2"/>
        <v>0</v>
      </c>
      <c r="AD33" s="3" t="str">
        <f t="shared" si="3"/>
        <v>A forrás egyenlő a költséggel (I.ütem).</v>
      </c>
      <c r="AF33" s="8">
        <v>0</v>
      </c>
      <c r="AG33" s="8">
        <v>0</v>
      </c>
      <c r="AH33" s="8">
        <v>0</v>
      </c>
      <c r="AI33" s="8">
        <v>0</v>
      </c>
      <c r="AJ33" s="8">
        <v>0</v>
      </c>
      <c r="AK33" s="8">
        <v>0</v>
      </c>
      <c r="AL33" s="8">
        <v>0</v>
      </c>
      <c r="AM33" s="8">
        <v>0</v>
      </c>
      <c r="AN33" s="8">
        <v>0</v>
      </c>
      <c r="AO33" s="8">
        <v>0</v>
      </c>
      <c r="AP33" s="8">
        <v>0</v>
      </c>
      <c r="AQ33" s="7">
        <f t="shared" si="4"/>
        <v>0</v>
      </c>
      <c r="AR33" s="202" t="s">
        <v>464</v>
      </c>
      <c r="AS33" s="3" t="str">
        <f t="shared" si="5"/>
        <v>Nem hosszútávú a feladat.</v>
      </c>
      <c r="AU33" s="204" t="s">
        <v>465</v>
      </c>
      <c r="AV33" s="204" t="s">
        <v>132</v>
      </c>
      <c r="AW33" s="205">
        <f>COUNTA($G$3:G33)</f>
        <v>30</v>
      </c>
      <c r="AY33" s="9">
        <f>VLOOKUP($G33,Összesítő!$B:$F,3,FALSE)</f>
        <v>4205</v>
      </c>
      <c r="AZ33" s="9">
        <f t="shared" si="6"/>
        <v>39</v>
      </c>
      <c r="BA33" s="5">
        <f t="shared" si="7"/>
        <v>1</v>
      </c>
      <c r="BB33" s="5" t="str">
        <f t="shared" si="8"/>
        <v>R</v>
      </c>
      <c r="BC33" s="5">
        <f t="shared" si="9"/>
        <v>1</v>
      </c>
      <c r="BD33" s="5">
        <f t="shared" si="10"/>
        <v>0</v>
      </c>
      <c r="BE33" s="5">
        <f t="shared" si="11"/>
        <v>0</v>
      </c>
      <c r="BF33" s="9" t="str">
        <f t="shared" si="12"/>
        <v>A forrás egyenlő a költséggel (I.ütem).</v>
      </c>
      <c r="BG33" s="5">
        <f t="shared" si="13"/>
        <v>1</v>
      </c>
      <c r="BH33" s="5">
        <f t="shared" si="14"/>
        <v>1</v>
      </c>
      <c r="BI33" s="5">
        <f t="shared" si="15"/>
        <v>0</v>
      </c>
      <c r="BJ33" s="5">
        <f t="shared" si="16"/>
        <v>1</v>
      </c>
      <c r="BK33" s="5">
        <f t="shared" si="17"/>
        <v>1</v>
      </c>
      <c r="BL33" s="4" t="str">
        <f t="shared" si="18"/>
        <v>Nem hosszútávú a feladat.</v>
      </c>
      <c r="BM33" s="5">
        <f t="shared" si="19"/>
        <v>1</v>
      </c>
      <c r="BN33" s="5">
        <f t="shared" si="20"/>
        <v>0</v>
      </c>
      <c r="BO33" s="5">
        <f t="shared" si="21"/>
        <v>1</v>
      </c>
      <c r="BP33" s="5">
        <f t="shared" si="22"/>
        <v>0</v>
      </c>
      <c r="BQ33" s="5">
        <f t="shared" si="23"/>
        <v>1</v>
      </c>
      <c r="BR33" s="9" t="str">
        <f t="shared" si="24"/>
        <v>Nincs hosszútávú terv!</v>
      </c>
      <c r="BS33" s="5">
        <f t="shared" si="25"/>
        <v>1</v>
      </c>
      <c r="BT33" s="5">
        <f t="shared" si="26"/>
        <v>0</v>
      </c>
      <c r="BU33" s="5">
        <f t="shared" si="27"/>
        <v>1</v>
      </c>
      <c r="BV33" s="5">
        <f t="shared" si="28"/>
        <v>1</v>
      </c>
      <c r="BW33" s="5">
        <f t="shared" si="29"/>
        <v>1</v>
      </c>
      <c r="BX33" s="5">
        <f t="shared" si="30"/>
        <v>1</v>
      </c>
      <c r="BY33" s="5">
        <f t="shared" si="31"/>
        <v>1</v>
      </c>
      <c r="BZ33" s="5">
        <f t="shared" si="32"/>
        <v>1</v>
      </c>
      <c r="CA33" s="5">
        <f t="shared" si="33"/>
        <v>1</v>
      </c>
      <c r="CB33" s="5">
        <f t="shared" si="34"/>
        <v>1</v>
      </c>
      <c r="CC33" s="5">
        <f t="shared" si="35"/>
        <v>1</v>
      </c>
      <c r="CD33" s="5" t="str">
        <f t="shared" si="36"/>
        <v>?</v>
      </c>
      <c r="CE33" s="4" t="str">
        <f t="shared" si="37"/>
        <v>Kitöltés rendben!</v>
      </c>
      <c r="CF33" s="5">
        <f t="shared" si="38"/>
        <v>1</v>
      </c>
      <c r="CG33" s="5">
        <f t="shared" si="39"/>
        <v>1</v>
      </c>
      <c r="CH33" s="5">
        <f t="shared" si="40"/>
        <v>0</v>
      </c>
    </row>
    <row r="34" spans="1:86" s="2" customFormat="1" ht="90" hidden="1" customHeight="1" x14ac:dyDescent="0.25">
      <c r="A34" s="1" t="str">
        <f t="shared" si="0"/>
        <v>Kitöltés rendben!</v>
      </c>
      <c r="B34" s="203">
        <v>2</v>
      </c>
      <c r="C34" s="202" t="s">
        <v>98</v>
      </c>
      <c r="D34" s="204" t="s">
        <v>416</v>
      </c>
      <c r="E34" s="204" t="s">
        <v>462</v>
      </c>
      <c r="F34" s="205" t="str">
        <f>VLOOKUP($G34,Összesítő!$B:$F,2,FALSE)</f>
        <v>21-32629-1-004-00-02</v>
      </c>
      <c r="G34" s="202" t="s">
        <v>375</v>
      </c>
      <c r="H34" s="205" t="str">
        <f>AY34&amp;"_"&amp;AW34&amp;"_FIV_"&amp;LEFT(Előlap!$B$6,4)</f>
        <v>4231_31_FIV_2026</v>
      </c>
      <c r="I34" s="205" t="str">
        <f>VLOOKUP($G34,Összesítő!$B:$F,5,FALSE)</f>
        <v>Csönge, Kenyeri, Ostffyasszonyfa, Pápoc</v>
      </c>
      <c r="J34" s="205" t="str">
        <f>VLOOKUP($G34,Összesítő!$B:$F,4,FALSE)</f>
        <v>Csönge Község Önkormányzata, Kenyeri Község Önkormányzata, Ostffyasszonyfa Község Önkormányzata, Pápoc Község Önkormányzata</v>
      </c>
      <c r="K34" s="7">
        <f t="shared" si="1"/>
        <v>50000</v>
      </c>
      <c r="L34" s="203">
        <v>2028</v>
      </c>
      <c r="M34" s="203">
        <v>2030</v>
      </c>
      <c r="N34" s="13">
        <v>0</v>
      </c>
      <c r="O34" s="8">
        <v>50000</v>
      </c>
      <c r="P34" s="8">
        <v>0</v>
      </c>
      <c r="R34" s="8">
        <v>0</v>
      </c>
      <c r="S34" s="8">
        <v>0</v>
      </c>
      <c r="T34" s="8">
        <v>0</v>
      </c>
      <c r="U34" s="8">
        <v>0</v>
      </c>
      <c r="V34" s="8">
        <v>0</v>
      </c>
      <c r="W34" s="8">
        <v>0</v>
      </c>
      <c r="X34" s="8">
        <v>0</v>
      </c>
      <c r="Y34" s="8">
        <v>0</v>
      </c>
      <c r="Z34" s="8">
        <v>0</v>
      </c>
      <c r="AA34" s="8">
        <v>0</v>
      </c>
      <c r="AB34" s="8">
        <v>0</v>
      </c>
      <c r="AC34" s="7">
        <f t="shared" si="2"/>
        <v>0</v>
      </c>
      <c r="AD34" s="3" t="str">
        <f t="shared" si="3"/>
        <v>Nem rövidtávú a feladat.</v>
      </c>
      <c r="AF34" s="8">
        <v>4690</v>
      </c>
      <c r="AG34" s="8">
        <v>0</v>
      </c>
      <c r="AH34" s="8">
        <v>1680</v>
      </c>
      <c r="AI34" s="8">
        <v>0</v>
      </c>
      <c r="AJ34" s="8">
        <v>0</v>
      </c>
      <c r="AK34" s="8">
        <v>0</v>
      </c>
      <c r="AL34" s="8">
        <v>0</v>
      </c>
      <c r="AM34" s="8">
        <v>0</v>
      </c>
      <c r="AN34" s="8">
        <v>0</v>
      </c>
      <c r="AO34" s="8">
        <v>0</v>
      </c>
      <c r="AP34" s="8">
        <v>0</v>
      </c>
      <c r="AQ34" s="7">
        <f t="shared" si="4"/>
        <v>6370</v>
      </c>
      <c r="AR34" s="202" t="s">
        <v>464</v>
      </c>
      <c r="AS34" s="3" t="str">
        <f t="shared" si="5"/>
        <v>Forráshiányos a feladat!</v>
      </c>
      <c r="AU34" s="204" t="s">
        <v>132</v>
      </c>
      <c r="AV34" s="204" t="s">
        <v>132</v>
      </c>
      <c r="AW34" s="205">
        <f>COUNTA($G$3:G34)</f>
        <v>31</v>
      </c>
      <c r="AY34" s="9">
        <f>VLOOKUP($G34,Összesítő!$B:$F,3,FALSE)</f>
        <v>4231</v>
      </c>
      <c r="AZ34" s="9">
        <f t="shared" si="6"/>
        <v>0</v>
      </c>
      <c r="BA34" s="5">
        <f t="shared" si="7"/>
        <v>1</v>
      </c>
      <c r="BB34" s="5" t="str">
        <f t="shared" si="8"/>
        <v>H</v>
      </c>
      <c r="BC34" s="5">
        <f t="shared" si="9"/>
        <v>0</v>
      </c>
      <c r="BD34" s="5">
        <f t="shared" si="10"/>
        <v>0</v>
      </c>
      <c r="BE34" s="5">
        <f t="shared" si="11"/>
        <v>0</v>
      </c>
      <c r="BF34" s="9" t="str">
        <f t="shared" si="12"/>
        <v>Nem rövidtávú a feladat.</v>
      </c>
      <c r="BG34" s="5">
        <f t="shared" si="13"/>
        <v>1</v>
      </c>
      <c r="BH34" s="5">
        <f t="shared" si="14"/>
        <v>1</v>
      </c>
      <c r="BI34" s="5">
        <f t="shared" si="15"/>
        <v>1</v>
      </c>
      <c r="BJ34" s="5">
        <f t="shared" si="16"/>
        <v>1</v>
      </c>
      <c r="BK34" s="5">
        <f t="shared" si="17"/>
        <v>1</v>
      </c>
      <c r="BL34" s="4" t="str">
        <f t="shared" si="18"/>
        <v>Forráshiányos a feladat!</v>
      </c>
      <c r="BM34" s="5">
        <f t="shared" si="19"/>
        <v>0</v>
      </c>
      <c r="BN34" s="5">
        <f t="shared" si="20"/>
        <v>1</v>
      </c>
      <c r="BO34" s="5">
        <f t="shared" si="21"/>
        <v>0</v>
      </c>
      <c r="BP34" s="5">
        <f t="shared" si="22"/>
        <v>0</v>
      </c>
      <c r="BQ34" s="5">
        <f t="shared" si="23"/>
        <v>0</v>
      </c>
      <c r="BR34" s="9">
        <f t="shared" si="24"/>
        <v>0</v>
      </c>
      <c r="BS34" s="5">
        <f t="shared" si="25"/>
        <v>0</v>
      </c>
      <c r="BT34" s="5">
        <f t="shared" si="26"/>
        <v>0</v>
      </c>
      <c r="BU34" s="5">
        <f t="shared" si="27"/>
        <v>1</v>
      </c>
      <c r="BV34" s="5">
        <f t="shared" si="28"/>
        <v>1</v>
      </c>
      <c r="BW34" s="5">
        <f t="shared" si="29"/>
        <v>1</v>
      </c>
      <c r="BX34" s="5">
        <f t="shared" si="30"/>
        <v>1</v>
      </c>
      <c r="BY34" s="5">
        <f t="shared" si="31"/>
        <v>1</v>
      </c>
      <c r="BZ34" s="5">
        <f t="shared" si="32"/>
        <v>1</v>
      </c>
      <c r="CA34" s="5">
        <f t="shared" si="33"/>
        <v>1</v>
      </c>
      <c r="CB34" s="5">
        <f t="shared" si="34"/>
        <v>1</v>
      </c>
      <c r="CC34" s="5">
        <f t="shared" si="35"/>
        <v>1</v>
      </c>
      <c r="CD34" s="5" t="str">
        <f t="shared" si="36"/>
        <v>?</v>
      </c>
      <c r="CE34" s="4" t="str">
        <f t="shared" si="37"/>
        <v>Kitöltés rendben!</v>
      </c>
      <c r="CF34" s="5">
        <f t="shared" si="38"/>
        <v>1</v>
      </c>
      <c r="CG34" s="5">
        <f t="shared" si="39"/>
        <v>0</v>
      </c>
      <c r="CH34" s="5">
        <f t="shared" si="40"/>
        <v>1</v>
      </c>
    </row>
    <row r="35" spans="1:86" s="2" customFormat="1" ht="90" hidden="1" customHeight="1" x14ac:dyDescent="0.25">
      <c r="A35" s="1" t="str">
        <f t="shared" si="0"/>
        <v>Kitöltés rendben!</v>
      </c>
      <c r="B35" s="203">
        <v>2</v>
      </c>
      <c r="C35" s="202" t="s">
        <v>75</v>
      </c>
      <c r="D35" s="204" t="s">
        <v>424</v>
      </c>
      <c r="E35" s="204" t="s">
        <v>462</v>
      </c>
      <c r="F35" s="205" t="str">
        <f>VLOOKUP($G35,Összesítő!$B:$F,2,FALSE)</f>
        <v>21-32629-1-004-00-02</v>
      </c>
      <c r="G35" s="202" t="s">
        <v>375</v>
      </c>
      <c r="H35" s="205" t="str">
        <f>AY35&amp;"_"&amp;AW35&amp;"_FIV_"&amp;LEFT(Előlap!$B$6,4)</f>
        <v>4231_32_FIV_2026</v>
      </c>
      <c r="I35" s="205" t="str">
        <f>VLOOKUP($G35,Összesítő!$B:$F,5,FALSE)</f>
        <v>Csönge, Kenyeri, Ostffyasszonyfa, Pápoc</v>
      </c>
      <c r="J35" s="205" t="str">
        <f>VLOOKUP($G35,Összesítő!$B:$F,4,FALSE)</f>
        <v>Csönge Község Önkormányzata, Kenyeri Község Önkormányzata, Ostffyasszonyfa Község Önkormányzata, Pápoc Község Önkormányzata</v>
      </c>
      <c r="K35" s="7">
        <f t="shared" si="1"/>
        <v>50000</v>
      </c>
      <c r="L35" s="203">
        <v>2028</v>
      </c>
      <c r="M35" s="203">
        <v>2036</v>
      </c>
      <c r="N35" s="13">
        <v>0</v>
      </c>
      <c r="O35" s="8">
        <v>50000</v>
      </c>
      <c r="P35" s="8">
        <v>0</v>
      </c>
      <c r="R35" s="8">
        <v>0</v>
      </c>
      <c r="S35" s="8">
        <v>0</v>
      </c>
      <c r="T35" s="8">
        <v>0</v>
      </c>
      <c r="U35" s="8">
        <v>0</v>
      </c>
      <c r="V35" s="8">
        <v>0</v>
      </c>
      <c r="W35" s="8">
        <v>0</v>
      </c>
      <c r="X35" s="8">
        <v>0</v>
      </c>
      <c r="Y35" s="8">
        <v>0</v>
      </c>
      <c r="Z35" s="8">
        <v>0</v>
      </c>
      <c r="AA35" s="8">
        <v>0</v>
      </c>
      <c r="AB35" s="8">
        <v>0</v>
      </c>
      <c r="AC35" s="7">
        <f t="shared" si="2"/>
        <v>0</v>
      </c>
      <c r="AD35" s="3" t="str">
        <f t="shared" si="3"/>
        <v>Nem rövidtávú a feladat.</v>
      </c>
      <c r="AF35" s="8">
        <v>4690</v>
      </c>
      <c r="AG35" s="8">
        <v>0</v>
      </c>
      <c r="AH35" s="8">
        <v>0</v>
      </c>
      <c r="AI35" s="8">
        <v>0</v>
      </c>
      <c r="AJ35" s="8">
        <v>0</v>
      </c>
      <c r="AK35" s="8">
        <v>0</v>
      </c>
      <c r="AL35" s="8">
        <v>0</v>
      </c>
      <c r="AM35" s="8">
        <v>0</v>
      </c>
      <c r="AN35" s="8">
        <v>0</v>
      </c>
      <c r="AO35" s="8">
        <v>0</v>
      </c>
      <c r="AP35" s="8">
        <v>0</v>
      </c>
      <c r="AQ35" s="7">
        <f t="shared" si="4"/>
        <v>4690</v>
      </c>
      <c r="AR35" s="202" t="s">
        <v>464</v>
      </c>
      <c r="AS35" s="3" t="str">
        <f t="shared" si="5"/>
        <v>Forráshiányos a feladat!</v>
      </c>
      <c r="AU35" s="204" t="s">
        <v>132</v>
      </c>
      <c r="AV35" s="204" t="s">
        <v>132</v>
      </c>
      <c r="AW35" s="205">
        <f>COUNTA($G$3:G35)</f>
        <v>32</v>
      </c>
      <c r="AY35" s="9">
        <f>VLOOKUP($G35,Összesítő!$B:$F,3,FALSE)</f>
        <v>4231</v>
      </c>
      <c r="AZ35" s="9">
        <f t="shared" si="6"/>
        <v>0</v>
      </c>
      <c r="BA35" s="5">
        <f t="shared" si="7"/>
        <v>1</v>
      </c>
      <c r="BB35" s="5" t="str">
        <f t="shared" si="8"/>
        <v>H</v>
      </c>
      <c r="BC35" s="5">
        <f t="shared" si="9"/>
        <v>0</v>
      </c>
      <c r="BD35" s="5">
        <f t="shared" si="10"/>
        <v>0</v>
      </c>
      <c r="BE35" s="5">
        <f t="shared" si="11"/>
        <v>0</v>
      </c>
      <c r="BF35" s="9" t="str">
        <f t="shared" si="12"/>
        <v>Nem rövidtávú a feladat.</v>
      </c>
      <c r="BG35" s="5">
        <f t="shared" si="13"/>
        <v>1</v>
      </c>
      <c r="BH35" s="5">
        <f t="shared" si="14"/>
        <v>1</v>
      </c>
      <c r="BI35" s="5">
        <f t="shared" si="15"/>
        <v>1</v>
      </c>
      <c r="BJ35" s="5">
        <f t="shared" si="16"/>
        <v>1</v>
      </c>
      <c r="BK35" s="5">
        <f t="shared" si="17"/>
        <v>1</v>
      </c>
      <c r="BL35" s="4" t="str">
        <f t="shared" si="18"/>
        <v>Forráshiányos a feladat!</v>
      </c>
      <c r="BM35" s="5">
        <f t="shared" si="19"/>
        <v>0</v>
      </c>
      <c r="BN35" s="5">
        <f t="shared" si="20"/>
        <v>1</v>
      </c>
      <c r="BO35" s="5">
        <f t="shared" si="21"/>
        <v>0</v>
      </c>
      <c r="BP35" s="5">
        <f t="shared" si="22"/>
        <v>0</v>
      </c>
      <c r="BQ35" s="5">
        <f t="shared" si="23"/>
        <v>0</v>
      </c>
      <c r="BR35" s="9">
        <f t="shared" si="24"/>
        <v>0</v>
      </c>
      <c r="BS35" s="5">
        <f t="shared" si="25"/>
        <v>0</v>
      </c>
      <c r="BT35" s="5">
        <f t="shared" si="26"/>
        <v>0</v>
      </c>
      <c r="BU35" s="5">
        <f t="shared" si="27"/>
        <v>1</v>
      </c>
      <c r="BV35" s="5">
        <f t="shared" si="28"/>
        <v>1</v>
      </c>
      <c r="BW35" s="5">
        <f t="shared" si="29"/>
        <v>1</v>
      </c>
      <c r="BX35" s="5">
        <f t="shared" si="30"/>
        <v>1</v>
      </c>
      <c r="BY35" s="5">
        <f t="shared" si="31"/>
        <v>1</v>
      </c>
      <c r="BZ35" s="5">
        <f t="shared" si="32"/>
        <v>1</v>
      </c>
      <c r="CA35" s="5">
        <f t="shared" si="33"/>
        <v>1</v>
      </c>
      <c r="CB35" s="5">
        <f t="shared" si="34"/>
        <v>1</v>
      </c>
      <c r="CC35" s="5">
        <f t="shared" si="35"/>
        <v>1</v>
      </c>
      <c r="CD35" s="5" t="str">
        <f t="shared" si="36"/>
        <v>?</v>
      </c>
      <c r="CE35" s="4" t="str">
        <f t="shared" si="37"/>
        <v>Kitöltés rendben!</v>
      </c>
      <c r="CF35" s="5">
        <f t="shared" si="38"/>
        <v>1</v>
      </c>
      <c r="CG35" s="5">
        <f t="shared" si="39"/>
        <v>0</v>
      </c>
      <c r="CH35" s="5">
        <f t="shared" si="40"/>
        <v>1</v>
      </c>
    </row>
    <row r="36" spans="1:86" s="2" customFormat="1" ht="90" hidden="1" customHeight="1" x14ac:dyDescent="0.25">
      <c r="A36" s="1" t="str">
        <f t="shared" ref="A36" si="95">IF($G36="","Nincs VKR kiválasztva!",CE36)</f>
        <v>Kitöltés rendben!</v>
      </c>
      <c r="B36" s="207">
        <v>2</v>
      </c>
      <c r="C36" s="206" t="s">
        <v>108</v>
      </c>
      <c r="D36" s="208" t="s">
        <v>467</v>
      </c>
      <c r="E36" s="208" t="s">
        <v>462</v>
      </c>
      <c r="F36" s="209" t="str">
        <f>VLOOKUP($G36,Összesítő!$B:$F,2,FALSE)</f>
        <v>21-32629-1-004-00-02</v>
      </c>
      <c r="G36" s="206" t="s">
        <v>375</v>
      </c>
      <c r="H36" s="209" t="str">
        <f>AY36&amp;"_"&amp;AW36&amp;"_FIV_"&amp;LEFT(Előlap!$B$6,4)</f>
        <v>4231_33_FIV_2026</v>
      </c>
      <c r="I36" s="209" t="str">
        <f>VLOOKUP($G36,Összesítő!$B:$F,5,FALSE)</f>
        <v>Csönge, Kenyeri, Ostffyasszonyfa, Pápoc</v>
      </c>
      <c r="J36" s="209" t="str">
        <f>VLOOKUP($G36,Összesítő!$B:$F,4,FALSE)</f>
        <v>Csönge Község Önkormányzata, Kenyeri Község Önkormányzata, Ostffyasszonyfa Község Önkormányzata, Pápoc Község Önkormányzata</v>
      </c>
      <c r="K36" s="7">
        <f t="shared" ref="K36" si="96">N36+O36</f>
        <v>20000</v>
      </c>
      <c r="L36" s="207">
        <v>2028</v>
      </c>
      <c r="M36" s="207">
        <v>2036</v>
      </c>
      <c r="N36" s="13">
        <v>0</v>
      </c>
      <c r="O36" s="8">
        <v>20000</v>
      </c>
      <c r="P36" s="8">
        <v>0</v>
      </c>
      <c r="R36" s="8">
        <v>0</v>
      </c>
      <c r="S36" s="8">
        <v>0</v>
      </c>
      <c r="T36" s="8">
        <v>0</v>
      </c>
      <c r="U36" s="8">
        <v>0</v>
      </c>
      <c r="V36" s="8">
        <v>0</v>
      </c>
      <c r="W36" s="8">
        <v>0</v>
      </c>
      <c r="X36" s="8">
        <v>0</v>
      </c>
      <c r="Y36" s="8">
        <v>0</v>
      </c>
      <c r="Z36" s="8">
        <v>0</v>
      </c>
      <c r="AA36" s="8">
        <v>0</v>
      </c>
      <c r="AB36" s="8">
        <v>0</v>
      </c>
      <c r="AC36" s="7">
        <f t="shared" ref="AC36" si="97">SUM(R36:AB36)</f>
        <v>0</v>
      </c>
      <c r="AD36" s="3" t="str">
        <f t="shared" ref="AD36" si="98">IF($G36="","Nincs VKR kiválasztva!",IF(BA36=0,"Hiányos kitöltés!",BF36))</f>
        <v>Nem rövidtávú a feladat.</v>
      </c>
      <c r="AF36" s="8">
        <v>0</v>
      </c>
      <c r="AG36" s="8">
        <v>0</v>
      </c>
      <c r="AH36" s="8">
        <v>0</v>
      </c>
      <c r="AI36" s="8">
        <v>0</v>
      </c>
      <c r="AJ36" s="8">
        <v>0</v>
      </c>
      <c r="AK36" s="8">
        <v>0</v>
      </c>
      <c r="AL36" s="8">
        <v>0</v>
      </c>
      <c r="AM36" s="8">
        <v>0</v>
      </c>
      <c r="AN36" s="8">
        <v>0</v>
      </c>
      <c r="AO36" s="8">
        <v>0</v>
      </c>
      <c r="AP36" s="8">
        <v>0</v>
      </c>
      <c r="AQ36" s="7">
        <f t="shared" ref="AQ36" si="99">SUM(AF36:AP36)</f>
        <v>0</v>
      </c>
      <c r="AR36" s="206" t="s">
        <v>464</v>
      </c>
      <c r="AS36" s="3" t="str">
        <f t="shared" si="5"/>
        <v>Forráshiányos a feladat!</v>
      </c>
      <c r="AU36" s="208"/>
      <c r="AV36" s="208" t="s">
        <v>132</v>
      </c>
      <c r="AW36" s="209">
        <f>COUNTA($G$3:G36)</f>
        <v>33</v>
      </c>
      <c r="AY36" s="9">
        <f>VLOOKUP($G36,Összesítő!$B:$F,3,FALSE)</f>
        <v>4231</v>
      </c>
      <c r="AZ36" s="9">
        <f t="shared" si="6"/>
        <v>0</v>
      </c>
      <c r="BA36" s="5">
        <f t="shared" si="7"/>
        <v>1</v>
      </c>
      <c r="BB36" s="5" t="str">
        <f t="shared" si="8"/>
        <v>H</v>
      </c>
      <c r="BC36" s="5">
        <f t="shared" ref="BC36" si="100">IF(OR(BB36="R",BB36="RH"),1,0)</f>
        <v>0</v>
      </c>
      <c r="BD36" s="5">
        <f t="shared" si="10"/>
        <v>0</v>
      </c>
      <c r="BE36" s="5">
        <f t="shared" si="11"/>
        <v>0</v>
      </c>
      <c r="BF36" s="9" t="str">
        <f t="shared" si="12"/>
        <v>Nem rövidtávú a feladat.</v>
      </c>
      <c r="BG36" s="5">
        <f t="shared" si="13"/>
        <v>1</v>
      </c>
      <c r="BH36" s="5">
        <f t="shared" si="14"/>
        <v>1</v>
      </c>
      <c r="BI36" s="5">
        <f t="shared" si="15"/>
        <v>1</v>
      </c>
      <c r="BJ36" s="5">
        <f t="shared" si="16"/>
        <v>1</v>
      </c>
      <c r="BK36" s="5">
        <f t="shared" ref="BK36" si="101">IF(AND($BJ36=1,$O36=$AQ36),1,IF(AND($BJ36=1,$O36&gt;$AQ36,AR36="igen"),1,0))</f>
        <v>1</v>
      </c>
      <c r="BL36" s="4" t="str">
        <f t="shared" si="18"/>
        <v>Forráshiányos a feladat!</v>
      </c>
      <c r="BM36" s="5">
        <f t="shared" si="19"/>
        <v>0</v>
      </c>
      <c r="BN36" s="5">
        <f t="shared" si="20"/>
        <v>1</v>
      </c>
      <c r="BO36" s="5">
        <f t="shared" si="21"/>
        <v>0</v>
      </c>
      <c r="BP36" s="5">
        <f t="shared" si="22"/>
        <v>0</v>
      </c>
      <c r="BQ36" s="5">
        <f t="shared" si="23"/>
        <v>0</v>
      </c>
      <c r="BR36" s="9">
        <f t="shared" si="24"/>
        <v>0</v>
      </c>
      <c r="BS36" s="5">
        <f t="shared" si="25"/>
        <v>0</v>
      </c>
      <c r="BT36" s="5">
        <f t="shared" si="26"/>
        <v>0</v>
      </c>
      <c r="BU36" s="5">
        <f t="shared" si="27"/>
        <v>1</v>
      </c>
      <c r="BV36" s="5">
        <f t="shared" si="28"/>
        <v>1</v>
      </c>
      <c r="BW36" s="5">
        <f t="shared" si="29"/>
        <v>1</v>
      </c>
      <c r="BX36" s="5">
        <f t="shared" si="30"/>
        <v>1</v>
      </c>
      <c r="BY36" s="5">
        <f t="shared" si="31"/>
        <v>1</v>
      </c>
      <c r="BZ36" s="5">
        <f t="shared" si="32"/>
        <v>1</v>
      </c>
      <c r="CA36" s="5">
        <f t="shared" si="33"/>
        <v>1</v>
      </c>
      <c r="CB36" s="5">
        <f t="shared" si="34"/>
        <v>1</v>
      </c>
      <c r="CC36" s="5">
        <f t="shared" si="35"/>
        <v>1</v>
      </c>
      <c r="CD36" s="5" t="str">
        <f t="shared" si="36"/>
        <v>?</v>
      </c>
      <c r="CE36" s="4" t="str">
        <f t="shared" ref="CE36" si="102">IF($BA36=0,$CD36,IF($BG36=0,"I. ütem forrása nincs kitöltve!",IF($BJ36=0,"II. ütem forrása nincs kitöltve!",IF($BD36=1,"Költségek üteme nem megfelelő (az időtartam és a költség üteme eltér)!",IF(AND(BH36=0,$BA36=1,$BJ36=1,$BD36=1),"Kötelező cellák kitöltve, de az I. ütem forrása hibás!",IF(AND(BJ36=0,$BA36=1,$BJ36=1,$BD36=1),"Kötelező cellák kitöltve, de a II. ütem forrása hibás!",IF(AND($BO36=1,$AZ36&lt;30),"Nullás a rövidtávú feladat és rövid (hiányzik) a hozzá tartozó indoklás!",IF(AND($BP36=1,$AZ36&lt;30),"Nullás a hosszútávú feladat és rövid (hiányzik) a hozzá tartozó indoklás!",IF(AND(BN36=1,C36="1811_RENDKÍVÜLI"),"II. ütemre nem tervezhet Rendkívüli feladatot!",IF(BH36=0,AD36,IF(BK36=0,AS36,IF(AND(BC36=1,$P36&gt;$N36),"EM rendelet 2. melléklet terhére elszámolt költség nem lehet nagyobb az I. ütemre tervezett tényleges költségnél!",IF($AC36&gt;$N36,"Többlet forrást jelölt meg az I. ütemnél! A forrás ne legyen több a költségnél.",IF($AQ36&gt;$O36,"Többlet forrást jelölt meg a II. ütemnél! A forrás ne legyen több a költségnél.","Kitöltés rendben!"))))))))))))))</f>
        <v>Kitöltés rendben!</v>
      </c>
      <c r="CF36" s="5">
        <f t="shared" ref="CF36" si="103">IF(A36="Kitöltés rendben!",1,0)</f>
        <v>1</v>
      </c>
      <c r="CG36" s="5">
        <f t="shared" si="39"/>
        <v>0</v>
      </c>
      <c r="CH36" s="5">
        <f t="shared" si="40"/>
        <v>1</v>
      </c>
    </row>
    <row r="37" spans="1:86" s="2" customFormat="1" ht="90" hidden="1" customHeight="1" x14ac:dyDescent="0.25">
      <c r="A37" s="1" t="str">
        <f t="shared" si="0"/>
        <v>Kitöltés rendben!</v>
      </c>
      <c r="B37" s="203">
        <v>0</v>
      </c>
      <c r="C37" s="202" t="s">
        <v>113</v>
      </c>
      <c r="D37" s="204" t="s">
        <v>420</v>
      </c>
      <c r="E37" s="204" t="s">
        <v>462</v>
      </c>
      <c r="F37" s="205" t="str">
        <f>VLOOKUP($G37,Összesítő!$B:$F,2,FALSE)</f>
        <v>21-32629-1-004-00-02</v>
      </c>
      <c r="G37" s="202" t="s">
        <v>375</v>
      </c>
      <c r="H37" s="205" t="str">
        <f>AY37&amp;"_"&amp;AW37&amp;"_FIV_"&amp;LEFT(Előlap!$B$6,4)</f>
        <v>4231_34_FIV_2026</v>
      </c>
      <c r="I37" s="205" t="str">
        <f>VLOOKUP($G37,Összesítő!$B:$F,5,FALSE)</f>
        <v>Csönge, Kenyeri, Ostffyasszonyfa, Pápoc</v>
      </c>
      <c r="J37" s="205" t="str">
        <f>VLOOKUP($G37,Összesítő!$B:$F,4,FALSE)</f>
        <v>Csönge Község Önkormányzata, Kenyeri Község Önkormányzata, Ostffyasszonyfa Község Önkormányzata, Pápoc Község Önkormányzata</v>
      </c>
      <c r="K37" s="7">
        <f t="shared" si="1"/>
        <v>0</v>
      </c>
      <c r="L37" s="203">
        <v>2027</v>
      </c>
      <c r="M37" s="203">
        <v>2027</v>
      </c>
      <c r="N37" s="13">
        <v>0</v>
      </c>
      <c r="O37" s="8">
        <v>0</v>
      </c>
      <c r="P37" s="8">
        <v>0</v>
      </c>
      <c r="R37" s="8">
        <v>0</v>
      </c>
      <c r="S37" s="8">
        <v>0</v>
      </c>
      <c r="T37" s="8">
        <v>0</v>
      </c>
      <c r="U37" s="8">
        <v>0</v>
      </c>
      <c r="V37" s="8">
        <v>0</v>
      </c>
      <c r="W37" s="8">
        <v>0</v>
      </c>
      <c r="X37" s="8">
        <v>0</v>
      </c>
      <c r="Y37" s="8">
        <v>0</v>
      </c>
      <c r="Z37" s="8">
        <v>0</v>
      </c>
      <c r="AA37" s="8">
        <v>0</v>
      </c>
      <c r="AB37" s="8">
        <v>0</v>
      </c>
      <c r="AC37" s="7">
        <f t="shared" si="2"/>
        <v>0</v>
      </c>
      <c r="AD37" s="3" t="str">
        <f t="shared" si="3"/>
        <v>A forrás egyenlő a költséggel (I.ütem).</v>
      </c>
      <c r="AF37" s="8">
        <v>0</v>
      </c>
      <c r="AG37" s="8">
        <v>0</v>
      </c>
      <c r="AH37" s="8">
        <v>0</v>
      </c>
      <c r="AI37" s="8">
        <v>0</v>
      </c>
      <c r="AJ37" s="8">
        <v>0</v>
      </c>
      <c r="AK37" s="8">
        <v>0</v>
      </c>
      <c r="AL37" s="8">
        <v>0</v>
      </c>
      <c r="AM37" s="8">
        <v>0</v>
      </c>
      <c r="AN37" s="8">
        <v>0</v>
      </c>
      <c r="AO37" s="8">
        <v>0</v>
      </c>
      <c r="AP37" s="8">
        <v>0</v>
      </c>
      <c r="AQ37" s="7">
        <f t="shared" si="4"/>
        <v>0</v>
      </c>
      <c r="AR37" s="202" t="s">
        <v>464</v>
      </c>
      <c r="AS37" s="3" t="str">
        <f t="shared" si="5"/>
        <v>Nem hosszútávú a feladat.</v>
      </c>
      <c r="AU37" s="204" t="s">
        <v>465</v>
      </c>
      <c r="AV37" s="204" t="s">
        <v>132</v>
      </c>
      <c r="AW37" s="205">
        <f>COUNTA($G$3:G37)</f>
        <v>34</v>
      </c>
      <c r="AY37" s="9">
        <f>VLOOKUP($G37,Összesítő!$B:$F,3,FALSE)</f>
        <v>4231</v>
      </c>
      <c r="AZ37" s="9">
        <f t="shared" si="6"/>
        <v>39</v>
      </c>
      <c r="BA37" s="5">
        <f t="shared" si="7"/>
        <v>1</v>
      </c>
      <c r="BB37" s="5" t="str">
        <f t="shared" si="8"/>
        <v>R</v>
      </c>
      <c r="BC37" s="5">
        <f t="shared" si="9"/>
        <v>1</v>
      </c>
      <c r="BD37" s="5">
        <f t="shared" si="10"/>
        <v>0</v>
      </c>
      <c r="BE37" s="5">
        <f t="shared" si="11"/>
        <v>0</v>
      </c>
      <c r="BF37" s="9" t="str">
        <f t="shared" si="12"/>
        <v>A forrás egyenlő a költséggel (I.ütem).</v>
      </c>
      <c r="BG37" s="5">
        <f t="shared" si="13"/>
        <v>1</v>
      </c>
      <c r="BH37" s="5">
        <f t="shared" si="14"/>
        <v>1</v>
      </c>
      <c r="BI37" s="5">
        <f t="shared" si="15"/>
        <v>0</v>
      </c>
      <c r="BJ37" s="5">
        <f t="shared" si="16"/>
        <v>1</v>
      </c>
      <c r="BK37" s="5">
        <f t="shared" si="17"/>
        <v>1</v>
      </c>
      <c r="BL37" s="4" t="str">
        <f t="shared" si="18"/>
        <v>Nem hosszútávú a feladat.</v>
      </c>
      <c r="BM37" s="5">
        <f t="shared" si="19"/>
        <v>1</v>
      </c>
      <c r="BN37" s="5">
        <f t="shared" si="20"/>
        <v>0</v>
      </c>
      <c r="BO37" s="5">
        <f t="shared" si="21"/>
        <v>1</v>
      </c>
      <c r="BP37" s="5">
        <f t="shared" si="22"/>
        <v>0</v>
      </c>
      <c r="BQ37" s="5">
        <f t="shared" si="23"/>
        <v>1</v>
      </c>
      <c r="BR37" s="9" t="str">
        <f t="shared" si="24"/>
        <v>Nincs hosszútávú terv!</v>
      </c>
      <c r="BS37" s="5">
        <f t="shared" si="25"/>
        <v>1</v>
      </c>
      <c r="BT37" s="5">
        <f t="shared" si="26"/>
        <v>0</v>
      </c>
      <c r="BU37" s="5">
        <f t="shared" si="27"/>
        <v>1</v>
      </c>
      <c r="BV37" s="5">
        <f t="shared" si="28"/>
        <v>1</v>
      </c>
      <c r="BW37" s="5">
        <f t="shared" si="29"/>
        <v>1</v>
      </c>
      <c r="BX37" s="5">
        <f t="shared" si="30"/>
        <v>1</v>
      </c>
      <c r="BY37" s="5">
        <f t="shared" si="31"/>
        <v>1</v>
      </c>
      <c r="BZ37" s="5">
        <f t="shared" si="32"/>
        <v>1</v>
      </c>
      <c r="CA37" s="5">
        <f t="shared" si="33"/>
        <v>1</v>
      </c>
      <c r="CB37" s="5">
        <f t="shared" si="34"/>
        <v>1</v>
      </c>
      <c r="CC37" s="5">
        <f t="shared" si="35"/>
        <v>1</v>
      </c>
      <c r="CD37" s="5" t="str">
        <f t="shared" si="36"/>
        <v>?</v>
      </c>
      <c r="CE37" s="4" t="str">
        <f t="shared" si="37"/>
        <v>Kitöltés rendben!</v>
      </c>
      <c r="CF37" s="5">
        <f t="shared" si="38"/>
        <v>1</v>
      </c>
      <c r="CG37" s="5">
        <f t="shared" si="39"/>
        <v>1</v>
      </c>
      <c r="CH37" s="5">
        <f t="shared" si="40"/>
        <v>0</v>
      </c>
    </row>
    <row r="38" spans="1:86" s="2" customFormat="1" ht="30" hidden="1" customHeight="1" x14ac:dyDescent="0.25">
      <c r="A38" s="1" t="str">
        <f t="shared" si="0"/>
        <v>Kitöltés rendben!</v>
      </c>
      <c r="B38" s="203">
        <v>2</v>
      </c>
      <c r="C38" s="202" t="s">
        <v>98</v>
      </c>
      <c r="D38" s="204" t="s">
        <v>416</v>
      </c>
      <c r="E38" s="204" t="s">
        <v>462</v>
      </c>
      <c r="F38" s="205" t="str">
        <f>VLOOKUP($G38,Összesítő!$B:$F,2,FALSE)</f>
        <v>21-09229-1-001-00-13</v>
      </c>
      <c r="G38" s="202" t="s">
        <v>243</v>
      </c>
      <c r="H38" s="205" t="str">
        <f>AY38&amp;"_"&amp;AW38&amp;"_FIV_"&amp;LEFT(Előlap!$B$6,4)</f>
        <v>4198_35_FIV_2026</v>
      </c>
      <c r="I38" s="205" t="str">
        <f>VLOOKUP($G38,Összesítő!$B:$F,5,FALSE)</f>
        <v>Tokorcs</v>
      </c>
      <c r="J38" s="205" t="str">
        <f>VLOOKUP($G38,Összesítő!$B:$F,4,FALSE)</f>
        <v>Tokorcs Község Önkormányzata</v>
      </c>
      <c r="K38" s="7">
        <f t="shared" si="1"/>
        <v>80000</v>
      </c>
      <c r="L38" s="203">
        <v>2028</v>
      </c>
      <c r="M38" s="203">
        <v>2028</v>
      </c>
      <c r="N38" s="13">
        <v>0</v>
      </c>
      <c r="O38" s="8">
        <v>80000</v>
      </c>
      <c r="P38" s="8">
        <v>0</v>
      </c>
      <c r="R38" s="8">
        <v>0</v>
      </c>
      <c r="S38" s="8">
        <v>0</v>
      </c>
      <c r="T38" s="8">
        <v>0</v>
      </c>
      <c r="U38" s="8">
        <v>0</v>
      </c>
      <c r="V38" s="8">
        <v>0</v>
      </c>
      <c r="W38" s="8">
        <v>0</v>
      </c>
      <c r="X38" s="8">
        <v>0</v>
      </c>
      <c r="Y38" s="8">
        <v>0</v>
      </c>
      <c r="Z38" s="8">
        <v>0</v>
      </c>
      <c r="AA38" s="8">
        <v>0</v>
      </c>
      <c r="AB38" s="8">
        <v>0</v>
      </c>
      <c r="AC38" s="7">
        <f t="shared" si="2"/>
        <v>0</v>
      </c>
      <c r="AD38" s="3" t="str">
        <f t="shared" si="3"/>
        <v>Nem rövidtávú a feladat.</v>
      </c>
      <c r="AF38" s="8">
        <v>2080</v>
      </c>
      <c r="AG38" s="8">
        <v>0</v>
      </c>
      <c r="AH38" s="8">
        <v>0</v>
      </c>
      <c r="AI38" s="8">
        <v>0</v>
      </c>
      <c r="AJ38" s="8">
        <v>0</v>
      </c>
      <c r="AK38" s="8">
        <v>0</v>
      </c>
      <c r="AL38" s="8">
        <v>0</v>
      </c>
      <c r="AM38" s="8">
        <v>0</v>
      </c>
      <c r="AN38" s="8">
        <v>0</v>
      </c>
      <c r="AO38" s="8">
        <v>0</v>
      </c>
      <c r="AP38" s="8">
        <v>0</v>
      </c>
      <c r="AQ38" s="7">
        <f t="shared" si="4"/>
        <v>2080</v>
      </c>
      <c r="AR38" s="202" t="s">
        <v>464</v>
      </c>
      <c r="AS38" s="3" t="str">
        <f t="shared" si="5"/>
        <v>Forráshiányos a feladat!</v>
      </c>
      <c r="AU38" s="204" t="s">
        <v>132</v>
      </c>
      <c r="AV38" s="204" t="s">
        <v>132</v>
      </c>
      <c r="AW38" s="205">
        <f>COUNTA($G$3:G38)</f>
        <v>35</v>
      </c>
      <c r="AY38" s="9">
        <f>VLOOKUP($G38,Összesítő!$B:$F,3,FALSE)</f>
        <v>4198</v>
      </c>
      <c r="AZ38" s="9">
        <f t="shared" si="6"/>
        <v>0</v>
      </c>
      <c r="BA38" s="5">
        <f t="shared" si="7"/>
        <v>1</v>
      </c>
      <c r="BB38" s="5" t="str">
        <f t="shared" si="8"/>
        <v>H</v>
      </c>
      <c r="BC38" s="5">
        <f t="shared" si="9"/>
        <v>0</v>
      </c>
      <c r="BD38" s="5">
        <f t="shared" si="10"/>
        <v>0</v>
      </c>
      <c r="BE38" s="5">
        <f t="shared" si="11"/>
        <v>0</v>
      </c>
      <c r="BF38" s="9" t="str">
        <f t="shared" si="12"/>
        <v>Nem rövidtávú a feladat.</v>
      </c>
      <c r="BG38" s="5">
        <f t="shared" si="13"/>
        <v>1</v>
      </c>
      <c r="BH38" s="5">
        <f t="shared" si="14"/>
        <v>1</v>
      </c>
      <c r="BI38" s="5">
        <f t="shared" si="15"/>
        <v>1</v>
      </c>
      <c r="BJ38" s="5">
        <f t="shared" si="16"/>
        <v>1</v>
      </c>
      <c r="BK38" s="5">
        <f t="shared" si="17"/>
        <v>1</v>
      </c>
      <c r="BL38" s="4" t="str">
        <f t="shared" si="18"/>
        <v>Forráshiányos a feladat!</v>
      </c>
      <c r="BM38" s="5">
        <f t="shared" si="19"/>
        <v>0</v>
      </c>
      <c r="BN38" s="5">
        <f t="shared" si="20"/>
        <v>1</v>
      </c>
      <c r="BO38" s="5">
        <f t="shared" si="21"/>
        <v>0</v>
      </c>
      <c r="BP38" s="5">
        <f t="shared" si="22"/>
        <v>0</v>
      </c>
      <c r="BQ38" s="5">
        <f t="shared" si="23"/>
        <v>0</v>
      </c>
      <c r="BR38" s="9">
        <f t="shared" si="24"/>
        <v>0</v>
      </c>
      <c r="BS38" s="5">
        <f t="shared" si="25"/>
        <v>0</v>
      </c>
      <c r="BT38" s="5">
        <f t="shared" si="26"/>
        <v>0</v>
      </c>
      <c r="BU38" s="5">
        <f t="shared" si="27"/>
        <v>1</v>
      </c>
      <c r="BV38" s="5">
        <f t="shared" si="28"/>
        <v>1</v>
      </c>
      <c r="BW38" s="5">
        <f t="shared" si="29"/>
        <v>1</v>
      </c>
      <c r="BX38" s="5">
        <f t="shared" si="30"/>
        <v>1</v>
      </c>
      <c r="BY38" s="5">
        <f t="shared" si="31"/>
        <v>1</v>
      </c>
      <c r="BZ38" s="5">
        <f t="shared" si="32"/>
        <v>1</v>
      </c>
      <c r="CA38" s="5">
        <f t="shared" si="33"/>
        <v>1</v>
      </c>
      <c r="CB38" s="5">
        <f t="shared" si="34"/>
        <v>1</v>
      </c>
      <c r="CC38" s="5">
        <f t="shared" si="35"/>
        <v>1</v>
      </c>
      <c r="CD38" s="5" t="str">
        <f t="shared" si="36"/>
        <v>?</v>
      </c>
      <c r="CE38" s="4" t="str">
        <f t="shared" si="37"/>
        <v>Kitöltés rendben!</v>
      </c>
      <c r="CF38" s="5">
        <f t="shared" si="38"/>
        <v>1</v>
      </c>
      <c r="CG38" s="5">
        <f t="shared" si="39"/>
        <v>0</v>
      </c>
      <c r="CH38" s="5">
        <f t="shared" si="40"/>
        <v>1</v>
      </c>
    </row>
    <row r="39" spans="1:86" s="2" customFormat="1" ht="30" hidden="1" customHeight="1" x14ac:dyDescent="0.25">
      <c r="A39" s="1" t="str">
        <f t="shared" ref="A39" si="104">IF($G39="","Nincs VKR kiválasztva!",CE39)</f>
        <v>Kitöltés rendben!</v>
      </c>
      <c r="B39" s="207">
        <v>2</v>
      </c>
      <c r="C39" s="206" t="s">
        <v>108</v>
      </c>
      <c r="D39" s="208" t="s">
        <v>467</v>
      </c>
      <c r="E39" s="208" t="s">
        <v>462</v>
      </c>
      <c r="F39" s="209" t="str">
        <f>VLOOKUP($G39,Összesítő!$B:$F,2,FALSE)</f>
        <v>21-09229-1-001-00-13</v>
      </c>
      <c r="G39" s="206" t="s">
        <v>243</v>
      </c>
      <c r="H39" s="209" t="str">
        <f>AY39&amp;"_"&amp;AW39&amp;"_FIV_"&amp;LEFT(Előlap!$B$6,4)</f>
        <v>4198_36_FIV_2026</v>
      </c>
      <c r="I39" s="209" t="str">
        <f>VLOOKUP($G39,Összesítő!$B:$F,5,FALSE)</f>
        <v>Tokorcs</v>
      </c>
      <c r="J39" s="209" t="str">
        <f>VLOOKUP($G39,Összesítő!$B:$F,4,FALSE)</f>
        <v>Tokorcs Község Önkormányzata</v>
      </c>
      <c r="K39" s="7">
        <f t="shared" ref="K39" si="105">N39+O39</f>
        <v>20000</v>
      </c>
      <c r="L39" s="207">
        <v>2028</v>
      </c>
      <c r="M39" s="207">
        <v>2036</v>
      </c>
      <c r="N39" s="13">
        <v>0</v>
      </c>
      <c r="O39" s="8">
        <v>20000</v>
      </c>
      <c r="P39" s="8">
        <v>0</v>
      </c>
      <c r="R39" s="8">
        <v>0</v>
      </c>
      <c r="S39" s="8">
        <v>0</v>
      </c>
      <c r="T39" s="8">
        <v>0</v>
      </c>
      <c r="U39" s="8">
        <v>0</v>
      </c>
      <c r="V39" s="8">
        <v>0</v>
      </c>
      <c r="W39" s="8">
        <v>0</v>
      </c>
      <c r="X39" s="8">
        <v>0</v>
      </c>
      <c r="Y39" s="8">
        <v>0</v>
      </c>
      <c r="Z39" s="8">
        <v>0</v>
      </c>
      <c r="AA39" s="8">
        <v>0</v>
      </c>
      <c r="AB39" s="8">
        <v>0</v>
      </c>
      <c r="AC39" s="7">
        <f t="shared" ref="AC39" si="106">SUM(R39:AB39)</f>
        <v>0</v>
      </c>
      <c r="AD39" s="3" t="str">
        <f t="shared" ref="AD39" si="107">IF($G39="","Nincs VKR kiválasztva!",IF(BA39=0,"Hiányos kitöltés!",BF39))</f>
        <v>Nem rövidtávú a feladat.</v>
      </c>
      <c r="AF39" s="8">
        <v>0</v>
      </c>
      <c r="AG39" s="8">
        <v>0</v>
      </c>
      <c r="AH39" s="8">
        <v>0</v>
      </c>
      <c r="AI39" s="8">
        <v>0</v>
      </c>
      <c r="AJ39" s="8">
        <v>0</v>
      </c>
      <c r="AK39" s="8">
        <v>0</v>
      </c>
      <c r="AL39" s="8">
        <v>0</v>
      </c>
      <c r="AM39" s="8">
        <v>0</v>
      </c>
      <c r="AN39" s="8">
        <v>0</v>
      </c>
      <c r="AO39" s="8">
        <v>0</v>
      </c>
      <c r="AP39" s="8">
        <v>0</v>
      </c>
      <c r="AQ39" s="7">
        <f t="shared" ref="AQ39" si="108">SUM(AF39:AP39)</f>
        <v>0</v>
      </c>
      <c r="AR39" s="206" t="s">
        <v>464</v>
      </c>
      <c r="AS39" s="3" t="str">
        <f t="shared" si="5"/>
        <v>Forráshiányos a feladat!</v>
      </c>
      <c r="AU39" s="208" t="s">
        <v>465</v>
      </c>
      <c r="AV39" s="208" t="s">
        <v>132</v>
      </c>
      <c r="AW39" s="209">
        <f>COUNTA($G$3:G39)</f>
        <v>36</v>
      </c>
      <c r="AY39" s="9">
        <f>VLOOKUP($G39,Összesítő!$B:$F,3,FALSE)</f>
        <v>4198</v>
      </c>
      <c r="AZ39" s="9">
        <f t="shared" si="6"/>
        <v>39</v>
      </c>
      <c r="BA39" s="5">
        <f t="shared" si="7"/>
        <v>1</v>
      </c>
      <c r="BB39" s="5" t="str">
        <f t="shared" si="8"/>
        <v>H</v>
      </c>
      <c r="BC39" s="5">
        <f t="shared" ref="BC39" si="109">IF(OR(BB39="R",BB39="RH"),1,0)</f>
        <v>0</v>
      </c>
      <c r="BD39" s="5">
        <f t="shared" si="10"/>
        <v>0</v>
      </c>
      <c r="BE39" s="5">
        <f t="shared" si="11"/>
        <v>0</v>
      </c>
      <c r="BF39" s="9" t="str">
        <f t="shared" si="12"/>
        <v>Nem rövidtávú a feladat.</v>
      </c>
      <c r="BG39" s="5">
        <f t="shared" si="13"/>
        <v>1</v>
      </c>
      <c r="BH39" s="5">
        <f t="shared" si="14"/>
        <v>1</v>
      </c>
      <c r="BI39" s="5">
        <f t="shared" si="15"/>
        <v>1</v>
      </c>
      <c r="BJ39" s="5">
        <f t="shared" si="16"/>
        <v>1</v>
      </c>
      <c r="BK39" s="5">
        <f t="shared" ref="BK39" si="110">IF(AND($BJ39=1,$O39=$AQ39),1,IF(AND($BJ39=1,$O39&gt;$AQ39,AR39="igen"),1,0))</f>
        <v>1</v>
      </c>
      <c r="BL39" s="4" t="str">
        <f t="shared" si="18"/>
        <v>Forráshiányos a feladat!</v>
      </c>
      <c r="BM39" s="5">
        <f t="shared" si="19"/>
        <v>0</v>
      </c>
      <c r="BN39" s="5">
        <f t="shared" si="20"/>
        <v>1</v>
      </c>
      <c r="BO39" s="5">
        <f t="shared" si="21"/>
        <v>0</v>
      </c>
      <c r="BP39" s="5">
        <f t="shared" si="22"/>
        <v>0</v>
      </c>
      <c r="BQ39" s="5">
        <f t="shared" si="23"/>
        <v>0</v>
      </c>
      <c r="BR39" s="9">
        <f t="shared" si="24"/>
        <v>0</v>
      </c>
      <c r="BS39" s="5">
        <f t="shared" si="25"/>
        <v>0</v>
      </c>
      <c r="BT39" s="5">
        <f t="shared" si="26"/>
        <v>0</v>
      </c>
      <c r="BU39" s="5">
        <f t="shared" si="27"/>
        <v>1</v>
      </c>
      <c r="BV39" s="5">
        <f t="shared" si="28"/>
        <v>1</v>
      </c>
      <c r="BW39" s="5">
        <f t="shared" si="29"/>
        <v>1</v>
      </c>
      <c r="BX39" s="5">
        <f t="shared" si="30"/>
        <v>1</v>
      </c>
      <c r="BY39" s="5">
        <f t="shared" si="31"/>
        <v>1</v>
      </c>
      <c r="BZ39" s="5">
        <f t="shared" si="32"/>
        <v>1</v>
      </c>
      <c r="CA39" s="5">
        <f t="shared" si="33"/>
        <v>1</v>
      </c>
      <c r="CB39" s="5">
        <f t="shared" si="34"/>
        <v>1</v>
      </c>
      <c r="CC39" s="5">
        <f t="shared" si="35"/>
        <v>1</v>
      </c>
      <c r="CD39" s="5" t="str">
        <f t="shared" si="36"/>
        <v>?</v>
      </c>
      <c r="CE39" s="4" t="str">
        <f t="shared" ref="CE39" si="111">IF($BA39=0,$CD39,IF($BG39=0,"I. ütem forrása nincs kitöltve!",IF($BJ39=0,"II. ütem forrása nincs kitöltve!",IF($BD39=1,"Költségek üteme nem megfelelő (az időtartam és a költség üteme eltér)!",IF(AND(BH39=0,$BA39=1,$BJ39=1,$BD39=1),"Kötelező cellák kitöltve, de az I. ütem forrása hibás!",IF(AND(BJ39=0,$BA39=1,$BJ39=1,$BD39=1),"Kötelező cellák kitöltve, de a II. ütem forrása hibás!",IF(AND($BO39=1,$AZ39&lt;30),"Nullás a rövidtávú feladat és rövid (hiányzik) a hozzá tartozó indoklás!",IF(AND($BP39=1,$AZ39&lt;30),"Nullás a hosszútávú feladat és rövid (hiányzik) a hozzá tartozó indoklás!",IF(AND(BN39=1,C39="1811_RENDKÍVÜLI"),"II. ütemre nem tervezhet Rendkívüli feladatot!",IF(BH39=0,AD39,IF(BK39=0,AS39,IF(AND(BC39=1,$P39&gt;$N39),"EM rendelet 2. melléklet terhére elszámolt költség nem lehet nagyobb az I. ütemre tervezett tényleges költségnél!",IF($AC39&gt;$N39,"Többlet forrást jelölt meg az I. ütemnél! A forrás ne legyen több a költségnél.",IF($AQ39&gt;$O39,"Többlet forrást jelölt meg a II. ütemnél! A forrás ne legyen több a költségnél.","Kitöltés rendben!"))))))))))))))</f>
        <v>Kitöltés rendben!</v>
      </c>
      <c r="CF39" s="5">
        <f t="shared" ref="CF39" si="112">IF(A39="Kitöltés rendben!",1,0)</f>
        <v>1</v>
      </c>
      <c r="CG39" s="5">
        <f t="shared" si="39"/>
        <v>0</v>
      </c>
      <c r="CH39" s="5">
        <f t="shared" si="40"/>
        <v>1</v>
      </c>
    </row>
    <row r="40" spans="1:86" s="2" customFormat="1" ht="31.5" hidden="1" customHeight="1" x14ac:dyDescent="0.25">
      <c r="A40" s="1" t="str">
        <f t="shared" si="0"/>
        <v>Kitöltés rendben!</v>
      </c>
      <c r="B40" s="203">
        <v>0</v>
      </c>
      <c r="C40" s="202" t="s">
        <v>113</v>
      </c>
      <c r="D40" s="204" t="s">
        <v>420</v>
      </c>
      <c r="E40" s="204" t="s">
        <v>462</v>
      </c>
      <c r="F40" s="205" t="str">
        <f>VLOOKUP($G40,Összesítő!$B:$F,2,FALSE)</f>
        <v>21-09229-1-001-00-13</v>
      </c>
      <c r="G40" s="202" t="s">
        <v>243</v>
      </c>
      <c r="H40" s="205" t="str">
        <f>AY40&amp;"_"&amp;AW40&amp;"_FIV_"&amp;LEFT(Előlap!$B$6,4)</f>
        <v>4198_37_FIV_2026</v>
      </c>
      <c r="I40" s="205" t="str">
        <f>VLOOKUP($G40,Összesítő!$B:$F,5,FALSE)</f>
        <v>Tokorcs</v>
      </c>
      <c r="J40" s="205" t="str">
        <f>VLOOKUP($G40,Összesítő!$B:$F,4,FALSE)</f>
        <v>Tokorcs Község Önkormányzata</v>
      </c>
      <c r="K40" s="7">
        <f t="shared" si="1"/>
        <v>0</v>
      </c>
      <c r="L40" s="203">
        <v>2027</v>
      </c>
      <c r="M40" s="203">
        <v>2027</v>
      </c>
      <c r="N40" s="13">
        <v>0</v>
      </c>
      <c r="O40" s="8">
        <v>0</v>
      </c>
      <c r="P40" s="8">
        <v>0</v>
      </c>
      <c r="R40" s="8">
        <v>0</v>
      </c>
      <c r="S40" s="8">
        <v>0</v>
      </c>
      <c r="T40" s="8">
        <v>0</v>
      </c>
      <c r="U40" s="8">
        <v>0</v>
      </c>
      <c r="V40" s="8">
        <v>0</v>
      </c>
      <c r="W40" s="8">
        <v>0</v>
      </c>
      <c r="X40" s="8">
        <v>0</v>
      </c>
      <c r="Y40" s="8">
        <v>0</v>
      </c>
      <c r="Z40" s="8">
        <v>0</v>
      </c>
      <c r="AA40" s="8">
        <v>0</v>
      </c>
      <c r="AB40" s="8">
        <v>0</v>
      </c>
      <c r="AC40" s="7">
        <f t="shared" si="2"/>
        <v>0</v>
      </c>
      <c r="AD40" s="3" t="str">
        <f t="shared" si="3"/>
        <v>A forrás egyenlő a költséggel (I.ütem).</v>
      </c>
      <c r="AF40" s="8">
        <v>0</v>
      </c>
      <c r="AG40" s="8">
        <v>0</v>
      </c>
      <c r="AH40" s="8">
        <v>0</v>
      </c>
      <c r="AI40" s="8">
        <v>0</v>
      </c>
      <c r="AJ40" s="8">
        <v>0</v>
      </c>
      <c r="AK40" s="8">
        <v>0</v>
      </c>
      <c r="AL40" s="8">
        <v>0</v>
      </c>
      <c r="AM40" s="8">
        <v>0</v>
      </c>
      <c r="AN40" s="8">
        <v>0</v>
      </c>
      <c r="AO40" s="8">
        <v>0</v>
      </c>
      <c r="AP40" s="8">
        <v>0</v>
      </c>
      <c r="AQ40" s="7">
        <f t="shared" si="4"/>
        <v>0</v>
      </c>
      <c r="AR40" s="202" t="s">
        <v>464</v>
      </c>
      <c r="AS40" s="3" t="str">
        <f t="shared" si="5"/>
        <v>Nem hosszútávú a feladat.</v>
      </c>
      <c r="AU40" s="204" t="s">
        <v>465</v>
      </c>
      <c r="AV40" s="204" t="s">
        <v>132</v>
      </c>
      <c r="AW40" s="205">
        <f>COUNTA($G$3:G40)</f>
        <v>37</v>
      </c>
      <c r="AY40" s="9">
        <f>VLOOKUP($G40,Összesítő!$B:$F,3,FALSE)</f>
        <v>4198</v>
      </c>
      <c r="AZ40" s="9">
        <f t="shared" si="6"/>
        <v>39</v>
      </c>
      <c r="BA40" s="5">
        <f t="shared" si="7"/>
        <v>1</v>
      </c>
      <c r="BB40" s="5" t="str">
        <f t="shared" si="8"/>
        <v>R</v>
      </c>
      <c r="BC40" s="5">
        <f t="shared" si="9"/>
        <v>1</v>
      </c>
      <c r="BD40" s="5">
        <f t="shared" si="10"/>
        <v>0</v>
      </c>
      <c r="BE40" s="5">
        <f t="shared" si="11"/>
        <v>0</v>
      </c>
      <c r="BF40" s="9" t="str">
        <f t="shared" si="12"/>
        <v>A forrás egyenlő a költséggel (I.ütem).</v>
      </c>
      <c r="BG40" s="5">
        <f t="shared" si="13"/>
        <v>1</v>
      </c>
      <c r="BH40" s="5">
        <f t="shared" si="14"/>
        <v>1</v>
      </c>
      <c r="BI40" s="5">
        <f t="shared" si="15"/>
        <v>0</v>
      </c>
      <c r="BJ40" s="5">
        <f t="shared" si="16"/>
        <v>1</v>
      </c>
      <c r="BK40" s="5">
        <f t="shared" si="17"/>
        <v>1</v>
      </c>
      <c r="BL40" s="4" t="str">
        <f t="shared" si="18"/>
        <v>Nem hosszútávú a feladat.</v>
      </c>
      <c r="BM40" s="5">
        <f t="shared" si="19"/>
        <v>1</v>
      </c>
      <c r="BN40" s="5">
        <f t="shared" si="20"/>
        <v>0</v>
      </c>
      <c r="BO40" s="5">
        <f t="shared" si="21"/>
        <v>1</v>
      </c>
      <c r="BP40" s="5">
        <f t="shared" si="22"/>
        <v>0</v>
      </c>
      <c r="BQ40" s="5">
        <f t="shared" si="23"/>
        <v>1</v>
      </c>
      <c r="BR40" s="9" t="str">
        <f t="shared" si="24"/>
        <v>Nincs hosszútávú terv!</v>
      </c>
      <c r="BS40" s="5">
        <f t="shared" si="25"/>
        <v>1</v>
      </c>
      <c r="BT40" s="5">
        <f t="shared" si="26"/>
        <v>0</v>
      </c>
      <c r="BU40" s="5">
        <f t="shared" si="27"/>
        <v>1</v>
      </c>
      <c r="BV40" s="5">
        <f t="shared" si="28"/>
        <v>1</v>
      </c>
      <c r="BW40" s="5">
        <f t="shared" si="29"/>
        <v>1</v>
      </c>
      <c r="BX40" s="5">
        <f t="shared" si="30"/>
        <v>1</v>
      </c>
      <c r="BY40" s="5">
        <f t="shared" si="31"/>
        <v>1</v>
      </c>
      <c r="BZ40" s="5">
        <f t="shared" si="32"/>
        <v>1</v>
      </c>
      <c r="CA40" s="5">
        <f t="shared" si="33"/>
        <v>1</v>
      </c>
      <c r="CB40" s="5">
        <f t="shared" si="34"/>
        <v>1</v>
      </c>
      <c r="CC40" s="5">
        <f t="shared" si="35"/>
        <v>1</v>
      </c>
      <c r="CD40" s="5" t="str">
        <f t="shared" si="36"/>
        <v>?</v>
      </c>
      <c r="CE40" s="4" t="str">
        <f t="shared" si="37"/>
        <v>Kitöltés rendben!</v>
      </c>
      <c r="CF40" s="5">
        <f t="shared" si="38"/>
        <v>1</v>
      </c>
      <c r="CG40" s="5">
        <f t="shared" si="39"/>
        <v>1</v>
      </c>
      <c r="CH40" s="5">
        <f t="shared" si="40"/>
        <v>0</v>
      </c>
    </row>
    <row r="41" spans="1:86" s="2" customFormat="1" ht="150" hidden="1" customHeight="1" x14ac:dyDescent="0.25">
      <c r="A41" s="1" t="str">
        <f t="shared" si="0"/>
        <v>Kitöltés rendben!</v>
      </c>
      <c r="B41" s="203">
        <v>2</v>
      </c>
      <c r="C41" s="202" t="s">
        <v>98</v>
      </c>
      <c r="D41" s="204" t="s">
        <v>416</v>
      </c>
      <c r="E41" s="204" t="s">
        <v>462</v>
      </c>
      <c r="F41" s="205" t="str">
        <f>VLOOKUP($G41,Összesítő!$B:$F,2,FALSE)</f>
        <v>21-29957-1-006-01-11</v>
      </c>
      <c r="G41" s="202" t="s">
        <v>355</v>
      </c>
      <c r="H41" s="205" t="str">
        <f>AY41&amp;"_"&amp;AW41&amp;"_FIV_"&amp;LEFT(Előlap!$B$6,4)</f>
        <v>4225_38_FIV_2026</v>
      </c>
      <c r="I41" s="205" t="str">
        <f>VLOOKUP($G41,Összesítő!$B:$F,5,FALSE)</f>
        <v>Boba, Borgáta, Egyházashetye, Káld, Köcsk, Nemeskocs</v>
      </c>
      <c r="J41" s="205" t="str">
        <f>VLOOKUP($G41,Összesítő!$B:$F,4,FALSE)</f>
        <v>Boba Község Önkormányzata, Borgáta Község Önkormányzata, Egyházashetye Község Önkormányzata, Káld Község Önkormányzata, Köcsk Község Önkormányzata, Nemeskocs Község Önkormányzata</v>
      </c>
      <c r="K41" s="7">
        <f t="shared" si="1"/>
        <v>55000</v>
      </c>
      <c r="L41" s="203">
        <v>2028</v>
      </c>
      <c r="M41" s="203">
        <v>2036</v>
      </c>
      <c r="N41" s="13">
        <v>0</v>
      </c>
      <c r="O41" s="8">
        <v>55000</v>
      </c>
      <c r="P41" s="8">
        <v>0</v>
      </c>
      <c r="R41" s="8">
        <v>0</v>
      </c>
      <c r="S41" s="8">
        <v>0</v>
      </c>
      <c r="T41" s="8">
        <v>0</v>
      </c>
      <c r="U41" s="8">
        <v>0</v>
      </c>
      <c r="V41" s="8">
        <v>0</v>
      </c>
      <c r="W41" s="8">
        <v>0</v>
      </c>
      <c r="X41" s="8">
        <v>0</v>
      </c>
      <c r="Y41" s="8">
        <v>0</v>
      </c>
      <c r="Z41" s="8">
        <v>0</v>
      </c>
      <c r="AA41" s="8">
        <v>0</v>
      </c>
      <c r="AB41" s="8">
        <v>0</v>
      </c>
      <c r="AC41" s="7">
        <f t="shared" si="2"/>
        <v>0</v>
      </c>
      <c r="AD41" s="3" t="str">
        <f t="shared" si="3"/>
        <v>Nem rövidtávú a feladat.</v>
      </c>
      <c r="AF41" s="8">
        <v>3000</v>
      </c>
      <c r="AG41" s="8">
        <v>0</v>
      </c>
      <c r="AH41" s="8">
        <v>14</v>
      </c>
      <c r="AI41" s="8">
        <v>0</v>
      </c>
      <c r="AJ41" s="8">
        <v>0</v>
      </c>
      <c r="AK41" s="8">
        <v>0</v>
      </c>
      <c r="AL41" s="8">
        <v>0</v>
      </c>
      <c r="AM41" s="8">
        <v>0</v>
      </c>
      <c r="AN41" s="8">
        <v>0</v>
      </c>
      <c r="AO41" s="8">
        <v>0</v>
      </c>
      <c r="AP41" s="8">
        <v>0</v>
      </c>
      <c r="AQ41" s="7">
        <f t="shared" si="4"/>
        <v>3014</v>
      </c>
      <c r="AR41" s="202" t="s">
        <v>464</v>
      </c>
      <c r="AS41" s="3" t="str">
        <f t="shared" si="5"/>
        <v>Forráshiányos a feladat!</v>
      </c>
      <c r="AU41" s="204" t="s">
        <v>132</v>
      </c>
      <c r="AV41" s="204" t="s">
        <v>132</v>
      </c>
      <c r="AW41" s="205">
        <f>COUNTA($G$3:G41)</f>
        <v>38</v>
      </c>
      <c r="AY41" s="9">
        <f>VLOOKUP($G41,Összesítő!$B:$F,3,FALSE)</f>
        <v>4225</v>
      </c>
      <c r="AZ41" s="9">
        <f t="shared" si="6"/>
        <v>0</v>
      </c>
      <c r="BA41" s="5">
        <f t="shared" si="7"/>
        <v>1</v>
      </c>
      <c r="BB41" s="5" t="str">
        <f t="shared" si="8"/>
        <v>H</v>
      </c>
      <c r="BC41" s="5">
        <f t="shared" si="9"/>
        <v>0</v>
      </c>
      <c r="BD41" s="5">
        <f t="shared" si="10"/>
        <v>0</v>
      </c>
      <c r="BE41" s="5">
        <f t="shared" si="11"/>
        <v>0</v>
      </c>
      <c r="BF41" s="9" t="str">
        <f t="shared" si="12"/>
        <v>Nem rövidtávú a feladat.</v>
      </c>
      <c r="BG41" s="5">
        <f t="shared" si="13"/>
        <v>1</v>
      </c>
      <c r="BH41" s="5">
        <f t="shared" si="14"/>
        <v>1</v>
      </c>
      <c r="BI41" s="5">
        <f t="shared" si="15"/>
        <v>1</v>
      </c>
      <c r="BJ41" s="5">
        <f t="shared" si="16"/>
        <v>1</v>
      </c>
      <c r="BK41" s="5">
        <f t="shared" si="17"/>
        <v>1</v>
      </c>
      <c r="BL41" s="4" t="str">
        <f t="shared" si="18"/>
        <v>Forráshiányos a feladat!</v>
      </c>
      <c r="BM41" s="5">
        <f t="shared" si="19"/>
        <v>0</v>
      </c>
      <c r="BN41" s="5">
        <f t="shared" si="20"/>
        <v>1</v>
      </c>
      <c r="BO41" s="5">
        <f t="shared" si="21"/>
        <v>0</v>
      </c>
      <c r="BP41" s="5">
        <f t="shared" si="22"/>
        <v>0</v>
      </c>
      <c r="BQ41" s="5">
        <f t="shared" si="23"/>
        <v>0</v>
      </c>
      <c r="BR41" s="9">
        <f t="shared" si="24"/>
        <v>0</v>
      </c>
      <c r="BS41" s="5">
        <f t="shared" si="25"/>
        <v>0</v>
      </c>
      <c r="BT41" s="5">
        <f t="shared" si="26"/>
        <v>0</v>
      </c>
      <c r="BU41" s="5">
        <f t="shared" si="27"/>
        <v>1</v>
      </c>
      <c r="BV41" s="5">
        <f t="shared" si="28"/>
        <v>1</v>
      </c>
      <c r="BW41" s="5">
        <f t="shared" si="29"/>
        <v>1</v>
      </c>
      <c r="BX41" s="5">
        <f t="shared" si="30"/>
        <v>1</v>
      </c>
      <c r="BY41" s="5">
        <f t="shared" si="31"/>
        <v>1</v>
      </c>
      <c r="BZ41" s="5">
        <f t="shared" si="32"/>
        <v>1</v>
      </c>
      <c r="CA41" s="5">
        <f t="shared" si="33"/>
        <v>1</v>
      </c>
      <c r="CB41" s="5">
        <f t="shared" si="34"/>
        <v>1</v>
      </c>
      <c r="CC41" s="5">
        <f t="shared" si="35"/>
        <v>1</v>
      </c>
      <c r="CD41" s="5" t="str">
        <f t="shared" si="36"/>
        <v>?</v>
      </c>
      <c r="CE41" s="4" t="str">
        <f t="shared" si="37"/>
        <v>Kitöltés rendben!</v>
      </c>
      <c r="CF41" s="5">
        <f t="shared" si="38"/>
        <v>1</v>
      </c>
      <c r="CG41" s="5">
        <f t="shared" si="39"/>
        <v>0</v>
      </c>
      <c r="CH41" s="5">
        <f t="shared" si="40"/>
        <v>1</v>
      </c>
    </row>
    <row r="42" spans="1:86" s="2" customFormat="1" ht="150" hidden="1" customHeight="1" x14ac:dyDescent="0.25">
      <c r="A42" s="1" t="str">
        <f t="shared" si="0"/>
        <v>Kitöltés rendben!</v>
      </c>
      <c r="B42" s="203">
        <v>2</v>
      </c>
      <c r="C42" s="202" t="s">
        <v>75</v>
      </c>
      <c r="D42" s="204" t="s">
        <v>417</v>
      </c>
      <c r="E42" s="204" t="s">
        <v>462</v>
      </c>
      <c r="F42" s="205" t="str">
        <f>VLOOKUP($G42,Összesítő!$B:$F,2,FALSE)</f>
        <v>21-29957-1-006-01-11</v>
      </c>
      <c r="G42" s="202" t="s">
        <v>355</v>
      </c>
      <c r="H42" s="205" t="str">
        <f>AY42&amp;"_"&amp;AW42&amp;"_FIV_"&amp;LEFT(Előlap!$B$6,4)</f>
        <v>4225_39_FIV_2026</v>
      </c>
      <c r="I42" s="205" t="str">
        <f>VLOOKUP($G42,Összesítő!$B:$F,5,FALSE)</f>
        <v>Boba, Borgáta, Egyházashetye, Káld, Köcsk, Nemeskocs</v>
      </c>
      <c r="J42" s="205" t="str">
        <f>VLOOKUP($G42,Összesítő!$B:$F,4,FALSE)</f>
        <v>Boba Község Önkormányzata, Borgáta Község Önkormányzata, Egyházashetye Község Önkormányzata, Káld Község Önkormányzata, Köcsk Község Önkormányzata, Nemeskocs Község Önkormányzata</v>
      </c>
      <c r="K42" s="7">
        <f t="shared" si="1"/>
        <v>15000</v>
      </c>
      <c r="L42" s="203">
        <v>2028</v>
      </c>
      <c r="M42" s="203">
        <v>2036</v>
      </c>
      <c r="N42" s="13">
        <v>0</v>
      </c>
      <c r="O42" s="8">
        <v>15000</v>
      </c>
      <c r="P42" s="8">
        <v>0</v>
      </c>
      <c r="R42" s="8">
        <v>0</v>
      </c>
      <c r="S42" s="8">
        <v>0</v>
      </c>
      <c r="T42" s="8">
        <v>0</v>
      </c>
      <c r="U42" s="8">
        <v>0</v>
      </c>
      <c r="V42" s="8">
        <v>0</v>
      </c>
      <c r="W42" s="8">
        <v>0</v>
      </c>
      <c r="X42" s="8">
        <v>0</v>
      </c>
      <c r="Y42" s="8">
        <v>0</v>
      </c>
      <c r="Z42" s="8">
        <v>0</v>
      </c>
      <c r="AA42" s="8">
        <v>0</v>
      </c>
      <c r="AB42" s="8">
        <v>0</v>
      </c>
      <c r="AC42" s="7">
        <f t="shared" si="2"/>
        <v>0</v>
      </c>
      <c r="AD42" s="3" t="str">
        <f t="shared" si="3"/>
        <v>Nem rövidtávú a feladat.</v>
      </c>
      <c r="AF42" s="8">
        <v>1000</v>
      </c>
      <c r="AG42" s="8">
        <v>0</v>
      </c>
      <c r="AH42" s="8">
        <v>0</v>
      </c>
      <c r="AI42" s="8">
        <v>0</v>
      </c>
      <c r="AJ42" s="8">
        <v>0</v>
      </c>
      <c r="AK42" s="8">
        <v>0</v>
      </c>
      <c r="AL42" s="8">
        <v>0</v>
      </c>
      <c r="AM42" s="8">
        <v>0</v>
      </c>
      <c r="AN42" s="8">
        <v>0</v>
      </c>
      <c r="AO42" s="8">
        <v>0</v>
      </c>
      <c r="AP42" s="8">
        <v>0</v>
      </c>
      <c r="AQ42" s="7">
        <f t="shared" si="4"/>
        <v>1000</v>
      </c>
      <c r="AR42" s="202" t="s">
        <v>464</v>
      </c>
      <c r="AS42" s="3" t="str">
        <f t="shared" si="5"/>
        <v>Forráshiányos a feladat!</v>
      </c>
      <c r="AU42" s="204" t="s">
        <v>132</v>
      </c>
      <c r="AV42" s="204" t="s">
        <v>132</v>
      </c>
      <c r="AW42" s="205">
        <f>COUNTA($G$3:G42)</f>
        <v>39</v>
      </c>
      <c r="AY42" s="9">
        <f>VLOOKUP($G42,Összesítő!$B:$F,3,FALSE)</f>
        <v>4225</v>
      </c>
      <c r="AZ42" s="9">
        <f t="shared" si="6"/>
        <v>0</v>
      </c>
      <c r="BA42" s="5">
        <f t="shared" si="7"/>
        <v>1</v>
      </c>
      <c r="BB42" s="5" t="str">
        <f t="shared" si="8"/>
        <v>H</v>
      </c>
      <c r="BC42" s="5">
        <f t="shared" si="9"/>
        <v>0</v>
      </c>
      <c r="BD42" s="5">
        <f t="shared" si="10"/>
        <v>0</v>
      </c>
      <c r="BE42" s="5">
        <f t="shared" si="11"/>
        <v>0</v>
      </c>
      <c r="BF42" s="9" t="str">
        <f t="shared" si="12"/>
        <v>Nem rövidtávú a feladat.</v>
      </c>
      <c r="BG42" s="5">
        <f t="shared" si="13"/>
        <v>1</v>
      </c>
      <c r="BH42" s="5">
        <f t="shared" si="14"/>
        <v>1</v>
      </c>
      <c r="BI42" s="5">
        <f t="shared" si="15"/>
        <v>1</v>
      </c>
      <c r="BJ42" s="5">
        <f t="shared" si="16"/>
        <v>1</v>
      </c>
      <c r="BK42" s="5">
        <f t="shared" si="17"/>
        <v>1</v>
      </c>
      <c r="BL42" s="4" t="str">
        <f t="shared" si="18"/>
        <v>Forráshiányos a feladat!</v>
      </c>
      <c r="BM42" s="5">
        <f t="shared" si="19"/>
        <v>0</v>
      </c>
      <c r="BN42" s="5">
        <f t="shared" si="20"/>
        <v>1</v>
      </c>
      <c r="BO42" s="5">
        <f t="shared" si="21"/>
        <v>0</v>
      </c>
      <c r="BP42" s="5">
        <f t="shared" si="22"/>
        <v>0</v>
      </c>
      <c r="BQ42" s="5">
        <f t="shared" si="23"/>
        <v>0</v>
      </c>
      <c r="BR42" s="9">
        <f t="shared" si="24"/>
        <v>0</v>
      </c>
      <c r="BS42" s="5">
        <f t="shared" si="25"/>
        <v>0</v>
      </c>
      <c r="BT42" s="5">
        <f t="shared" si="26"/>
        <v>0</v>
      </c>
      <c r="BU42" s="5">
        <f t="shared" si="27"/>
        <v>1</v>
      </c>
      <c r="BV42" s="5">
        <f t="shared" si="28"/>
        <v>1</v>
      </c>
      <c r="BW42" s="5">
        <f t="shared" si="29"/>
        <v>1</v>
      </c>
      <c r="BX42" s="5">
        <f t="shared" si="30"/>
        <v>1</v>
      </c>
      <c r="BY42" s="5">
        <f t="shared" si="31"/>
        <v>1</v>
      </c>
      <c r="BZ42" s="5">
        <f t="shared" si="32"/>
        <v>1</v>
      </c>
      <c r="CA42" s="5">
        <f t="shared" si="33"/>
        <v>1</v>
      </c>
      <c r="CB42" s="5">
        <f t="shared" si="34"/>
        <v>1</v>
      </c>
      <c r="CC42" s="5">
        <f t="shared" si="35"/>
        <v>1</v>
      </c>
      <c r="CD42" s="5" t="str">
        <f t="shared" si="36"/>
        <v>?</v>
      </c>
      <c r="CE42" s="4" t="str">
        <f t="shared" si="37"/>
        <v>Kitöltés rendben!</v>
      </c>
      <c r="CF42" s="5">
        <f t="shared" si="38"/>
        <v>1</v>
      </c>
      <c r="CG42" s="5">
        <f t="shared" si="39"/>
        <v>0</v>
      </c>
      <c r="CH42" s="5">
        <f t="shared" si="40"/>
        <v>1</v>
      </c>
    </row>
    <row r="43" spans="1:86" s="2" customFormat="1" ht="150" hidden="1" customHeight="1" x14ac:dyDescent="0.25">
      <c r="A43" s="1" t="str">
        <f t="shared" ref="A43" si="113">IF($G43="","Nincs VKR kiválasztva!",CE43)</f>
        <v>Kitöltés rendben!</v>
      </c>
      <c r="B43" s="207">
        <v>2</v>
      </c>
      <c r="C43" s="206" t="s">
        <v>108</v>
      </c>
      <c r="D43" s="208" t="s">
        <v>467</v>
      </c>
      <c r="E43" s="208" t="s">
        <v>462</v>
      </c>
      <c r="F43" s="209" t="str">
        <f>VLOOKUP($G43,Összesítő!$B:$F,2,FALSE)</f>
        <v>21-29957-1-006-01-11</v>
      </c>
      <c r="G43" s="206" t="s">
        <v>355</v>
      </c>
      <c r="H43" s="209" t="str">
        <f>AY43&amp;"_"&amp;AW43&amp;"_FIV_"&amp;LEFT(Előlap!$B$6,4)</f>
        <v>4225_40_FIV_2026</v>
      </c>
      <c r="I43" s="209" t="str">
        <f>VLOOKUP($G43,Összesítő!$B:$F,5,FALSE)</f>
        <v>Boba, Borgáta, Egyházashetye, Káld, Köcsk, Nemeskocs</v>
      </c>
      <c r="J43" s="209" t="str">
        <f>VLOOKUP($G43,Összesítő!$B:$F,4,FALSE)</f>
        <v>Boba Község Önkormányzata, Borgáta Község Önkormányzata, Egyházashetye Község Önkormányzata, Káld Község Önkormányzata, Köcsk Község Önkormányzata, Nemeskocs Község Önkormányzata</v>
      </c>
      <c r="K43" s="7">
        <f t="shared" ref="K43" si="114">N43+O43</f>
        <v>20000</v>
      </c>
      <c r="L43" s="207">
        <v>2028</v>
      </c>
      <c r="M43" s="207">
        <v>2036</v>
      </c>
      <c r="N43" s="13">
        <v>0</v>
      </c>
      <c r="O43" s="8">
        <v>20000</v>
      </c>
      <c r="P43" s="8">
        <v>0</v>
      </c>
      <c r="R43" s="8">
        <v>0</v>
      </c>
      <c r="S43" s="8">
        <v>0</v>
      </c>
      <c r="T43" s="8">
        <v>0</v>
      </c>
      <c r="U43" s="8">
        <v>0</v>
      </c>
      <c r="V43" s="8">
        <v>0</v>
      </c>
      <c r="W43" s="8">
        <v>0</v>
      </c>
      <c r="X43" s="8">
        <v>0</v>
      </c>
      <c r="Y43" s="8">
        <v>0</v>
      </c>
      <c r="Z43" s="8">
        <v>0</v>
      </c>
      <c r="AA43" s="8">
        <v>0</v>
      </c>
      <c r="AB43" s="8">
        <v>0</v>
      </c>
      <c r="AC43" s="7">
        <f t="shared" ref="AC43" si="115">SUM(R43:AB43)</f>
        <v>0</v>
      </c>
      <c r="AD43" s="3" t="str">
        <f t="shared" ref="AD43" si="116">IF($G43="","Nincs VKR kiválasztva!",IF(BA43=0,"Hiányos kitöltés!",BF43))</f>
        <v>Nem rövidtávú a feladat.</v>
      </c>
      <c r="AF43" s="8">
        <v>0</v>
      </c>
      <c r="AG43" s="8">
        <v>0</v>
      </c>
      <c r="AH43" s="8">
        <v>0</v>
      </c>
      <c r="AI43" s="8">
        <v>0</v>
      </c>
      <c r="AJ43" s="8">
        <v>0</v>
      </c>
      <c r="AK43" s="8">
        <v>0</v>
      </c>
      <c r="AL43" s="8">
        <v>0</v>
      </c>
      <c r="AM43" s="8">
        <v>0</v>
      </c>
      <c r="AN43" s="8">
        <v>0</v>
      </c>
      <c r="AO43" s="8">
        <v>0</v>
      </c>
      <c r="AP43" s="8">
        <v>0</v>
      </c>
      <c r="AQ43" s="7">
        <f t="shared" ref="AQ43" si="117">SUM(AF43:AP43)</f>
        <v>0</v>
      </c>
      <c r="AR43" s="206" t="s">
        <v>464</v>
      </c>
      <c r="AS43" s="3" t="str">
        <f t="shared" si="5"/>
        <v>Forráshiányos a feladat!</v>
      </c>
      <c r="AU43" s="208"/>
      <c r="AV43" s="208" t="s">
        <v>132</v>
      </c>
      <c r="AW43" s="209">
        <f>COUNTA($G$3:G43)</f>
        <v>40</v>
      </c>
      <c r="AY43" s="9">
        <f>VLOOKUP($G43,Összesítő!$B:$F,3,FALSE)</f>
        <v>4225</v>
      </c>
      <c r="AZ43" s="9">
        <f t="shared" si="6"/>
        <v>0</v>
      </c>
      <c r="BA43" s="5">
        <f t="shared" si="7"/>
        <v>1</v>
      </c>
      <c r="BB43" s="5" t="str">
        <f t="shared" si="8"/>
        <v>H</v>
      </c>
      <c r="BC43" s="5">
        <f t="shared" ref="BC43" si="118">IF(OR(BB43="R",BB43="RH"),1,0)</f>
        <v>0</v>
      </c>
      <c r="BD43" s="5">
        <f t="shared" si="10"/>
        <v>0</v>
      </c>
      <c r="BE43" s="5">
        <f t="shared" si="11"/>
        <v>0</v>
      </c>
      <c r="BF43" s="9" t="str">
        <f t="shared" si="12"/>
        <v>Nem rövidtávú a feladat.</v>
      </c>
      <c r="BG43" s="5">
        <f t="shared" si="13"/>
        <v>1</v>
      </c>
      <c r="BH43" s="5">
        <f t="shared" si="14"/>
        <v>1</v>
      </c>
      <c r="BI43" s="5">
        <f t="shared" si="15"/>
        <v>1</v>
      </c>
      <c r="BJ43" s="5">
        <f t="shared" si="16"/>
        <v>1</v>
      </c>
      <c r="BK43" s="5">
        <f t="shared" ref="BK43" si="119">IF(AND($BJ43=1,$O43=$AQ43),1,IF(AND($BJ43=1,$O43&gt;$AQ43,AR43="igen"),1,0))</f>
        <v>1</v>
      </c>
      <c r="BL43" s="4" t="str">
        <f t="shared" si="18"/>
        <v>Forráshiányos a feladat!</v>
      </c>
      <c r="BM43" s="5">
        <f t="shared" si="19"/>
        <v>0</v>
      </c>
      <c r="BN43" s="5">
        <f t="shared" si="20"/>
        <v>1</v>
      </c>
      <c r="BO43" s="5">
        <f t="shared" si="21"/>
        <v>0</v>
      </c>
      <c r="BP43" s="5">
        <f t="shared" si="22"/>
        <v>0</v>
      </c>
      <c r="BQ43" s="5">
        <f t="shared" si="23"/>
        <v>0</v>
      </c>
      <c r="BR43" s="9">
        <f t="shared" si="24"/>
        <v>0</v>
      </c>
      <c r="BS43" s="5">
        <f t="shared" si="25"/>
        <v>0</v>
      </c>
      <c r="BT43" s="5">
        <f t="shared" si="26"/>
        <v>0</v>
      </c>
      <c r="BU43" s="5">
        <f t="shared" si="27"/>
        <v>1</v>
      </c>
      <c r="BV43" s="5">
        <f t="shared" si="28"/>
        <v>1</v>
      </c>
      <c r="BW43" s="5">
        <f t="shared" si="29"/>
        <v>1</v>
      </c>
      <c r="BX43" s="5">
        <f t="shared" si="30"/>
        <v>1</v>
      </c>
      <c r="BY43" s="5">
        <f t="shared" si="31"/>
        <v>1</v>
      </c>
      <c r="BZ43" s="5">
        <f t="shared" si="32"/>
        <v>1</v>
      </c>
      <c r="CA43" s="5">
        <f t="shared" si="33"/>
        <v>1</v>
      </c>
      <c r="CB43" s="5">
        <f t="shared" si="34"/>
        <v>1</v>
      </c>
      <c r="CC43" s="5">
        <f t="shared" si="35"/>
        <v>1</v>
      </c>
      <c r="CD43" s="5" t="str">
        <f t="shared" si="36"/>
        <v>?</v>
      </c>
      <c r="CE43" s="4" t="str">
        <f t="shared" ref="CE43" si="120">IF($BA43=0,$CD43,IF($BG43=0,"I. ütem forrása nincs kitöltve!",IF($BJ43=0,"II. ütem forrása nincs kitöltve!",IF($BD43=1,"Költségek üteme nem megfelelő (az időtartam és a költség üteme eltér)!",IF(AND(BH43=0,$BA43=1,$BJ43=1,$BD43=1),"Kötelező cellák kitöltve, de az I. ütem forrása hibás!",IF(AND(BJ43=0,$BA43=1,$BJ43=1,$BD43=1),"Kötelező cellák kitöltve, de a II. ütem forrása hibás!",IF(AND($BO43=1,$AZ43&lt;30),"Nullás a rövidtávú feladat és rövid (hiányzik) a hozzá tartozó indoklás!",IF(AND($BP43=1,$AZ43&lt;30),"Nullás a hosszútávú feladat és rövid (hiányzik) a hozzá tartozó indoklás!",IF(AND(BN43=1,C43="1811_RENDKÍVÜLI"),"II. ütemre nem tervezhet Rendkívüli feladatot!",IF(BH43=0,AD43,IF(BK43=0,AS43,IF(AND(BC43=1,$P43&gt;$N43),"EM rendelet 2. melléklet terhére elszámolt költség nem lehet nagyobb az I. ütemre tervezett tényleges költségnél!",IF($AC43&gt;$N43,"Többlet forrást jelölt meg az I. ütemnél! A forrás ne legyen több a költségnél.",IF($AQ43&gt;$O43,"Többlet forrást jelölt meg a II. ütemnél! A forrás ne legyen több a költségnél.","Kitöltés rendben!"))))))))))))))</f>
        <v>Kitöltés rendben!</v>
      </c>
      <c r="CF43" s="5">
        <f t="shared" ref="CF43" si="121">IF(A43="Kitöltés rendben!",1,0)</f>
        <v>1</v>
      </c>
      <c r="CG43" s="5">
        <f t="shared" si="39"/>
        <v>0</v>
      </c>
      <c r="CH43" s="5">
        <f t="shared" si="40"/>
        <v>1</v>
      </c>
    </row>
    <row r="44" spans="1:86" s="2" customFormat="1" ht="150" hidden="1" customHeight="1" x14ac:dyDescent="0.25">
      <c r="A44" s="1" t="str">
        <f t="shared" si="0"/>
        <v>Kitöltés rendben!</v>
      </c>
      <c r="B44" s="203">
        <v>0</v>
      </c>
      <c r="C44" s="202" t="s">
        <v>113</v>
      </c>
      <c r="D44" s="204" t="s">
        <v>420</v>
      </c>
      <c r="E44" s="204" t="s">
        <v>462</v>
      </c>
      <c r="F44" s="205" t="str">
        <f>VLOOKUP($G44,Összesítő!$B:$F,2,FALSE)</f>
        <v>21-29957-1-006-01-11</v>
      </c>
      <c r="G44" s="202" t="s">
        <v>355</v>
      </c>
      <c r="H44" s="205" t="str">
        <f>AY44&amp;"_"&amp;AW44&amp;"_FIV_"&amp;LEFT(Előlap!$B$6,4)</f>
        <v>4225_41_FIV_2026</v>
      </c>
      <c r="I44" s="205" t="str">
        <f>VLOOKUP($G44,Összesítő!$B:$F,5,FALSE)</f>
        <v>Boba, Borgáta, Egyházashetye, Káld, Köcsk, Nemeskocs</v>
      </c>
      <c r="J44" s="205" t="str">
        <f>VLOOKUP($G44,Összesítő!$B:$F,4,FALSE)</f>
        <v>Boba Község Önkormányzata, Borgáta Község Önkormányzata, Egyházashetye Község Önkormányzata, Káld Község Önkormányzata, Köcsk Község Önkormányzata, Nemeskocs Község Önkormányzata</v>
      </c>
      <c r="K44" s="7">
        <f t="shared" si="1"/>
        <v>0</v>
      </c>
      <c r="L44" s="203">
        <v>2027</v>
      </c>
      <c r="M44" s="203">
        <v>2027</v>
      </c>
      <c r="N44" s="13">
        <v>0</v>
      </c>
      <c r="O44" s="8">
        <v>0</v>
      </c>
      <c r="P44" s="8">
        <v>0</v>
      </c>
      <c r="R44" s="8">
        <v>0</v>
      </c>
      <c r="S44" s="8">
        <v>0</v>
      </c>
      <c r="T44" s="8">
        <v>0</v>
      </c>
      <c r="U44" s="8">
        <v>0</v>
      </c>
      <c r="V44" s="8">
        <v>0</v>
      </c>
      <c r="W44" s="8">
        <v>0</v>
      </c>
      <c r="X44" s="8">
        <v>0</v>
      </c>
      <c r="Y44" s="8">
        <v>0</v>
      </c>
      <c r="Z44" s="8">
        <v>0</v>
      </c>
      <c r="AA44" s="8">
        <v>0</v>
      </c>
      <c r="AB44" s="8">
        <v>0</v>
      </c>
      <c r="AC44" s="7">
        <f t="shared" si="2"/>
        <v>0</v>
      </c>
      <c r="AD44" s="3" t="str">
        <f t="shared" si="3"/>
        <v>A forrás egyenlő a költséggel (I.ütem).</v>
      </c>
      <c r="AF44" s="8">
        <v>0</v>
      </c>
      <c r="AG44" s="8">
        <v>0</v>
      </c>
      <c r="AH44" s="8">
        <v>0</v>
      </c>
      <c r="AI44" s="8">
        <v>0</v>
      </c>
      <c r="AJ44" s="8">
        <v>0</v>
      </c>
      <c r="AK44" s="8">
        <v>0</v>
      </c>
      <c r="AL44" s="8">
        <v>0</v>
      </c>
      <c r="AM44" s="8">
        <v>0</v>
      </c>
      <c r="AN44" s="8">
        <v>0</v>
      </c>
      <c r="AO44" s="8">
        <v>0</v>
      </c>
      <c r="AP44" s="8">
        <v>0</v>
      </c>
      <c r="AQ44" s="7">
        <f t="shared" si="4"/>
        <v>0</v>
      </c>
      <c r="AR44" s="202" t="s">
        <v>464</v>
      </c>
      <c r="AS44" s="3" t="str">
        <f t="shared" si="5"/>
        <v>Nem hosszútávú a feladat.</v>
      </c>
      <c r="AU44" s="204" t="s">
        <v>465</v>
      </c>
      <c r="AV44" s="204" t="s">
        <v>132</v>
      </c>
      <c r="AW44" s="205">
        <f>COUNTA($G$3:G44)</f>
        <v>41</v>
      </c>
      <c r="AY44" s="9">
        <f>VLOOKUP($G44,Összesítő!$B:$F,3,FALSE)</f>
        <v>4225</v>
      </c>
      <c r="AZ44" s="9">
        <f t="shared" si="6"/>
        <v>39</v>
      </c>
      <c r="BA44" s="5">
        <f t="shared" si="7"/>
        <v>1</v>
      </c>
      <c r="BB44" s="5" t="str">
        <f t="shared" si="8"/>
        <v>R</v>
      </c>
      <c r="BC44" s="5">
        <f t="shared" si="9"/>
        <v>1</v>
      </c>
      <c r="BD44" s="5">
        <f t="shared" si="10"/>
        <v>0</v>
      </c>
      <c r="BE44" s="5">
        <f t="shared" si="11"/>
        <v>0</v>
      </c>
      <c r="BF44" s="9" t="str">
        <f t="shared" si="12"/>
        <v>A forrás egyenlő a költséggel (I.ütem).</v>
      </c>
      <c r="BG44" s="5">
        <f t="shared" si="13"/>
        <v>1</v>
      </c>
      <c r="BH44" s="5">
        <f t="shared" si="14"/>
        <v>1</v>
      </c>
      <c r="BI44" s="5">
        <f t="shared" si="15"/>
        <v>0</v>
      </c>
      <c r="BJ44" s="5">
        <f t="shared" si="16"/>
        <v>1</v>
      </c>
      <c r="BK44" s="5">
        <f t="shared" si="17"/>
        <v>1</v>
      </c>
      <c r="BL44" s="4" t="str">
        <f t="shared" si="18"/>
        <v>Nem hosszútávú a feladat.</v>
      </c>
      <c r="BM44" s="5">
        <f t="shared" si="19"/>
        <v>1</v>
      </c>
      <c r="BN44" s="5">
        <f t="shared" si="20"/>
        <v>0</v>
      </c>
      <c r="BO44" s="5">
        <f t="shared" si="21"/>
        <v>1</v>
      </c>
      <c r="BP44" s="5">
        <f t="shared" si="22"/>
        <v>0</v>
      </c>
      <c r="BQ44" s="5">
        <f t="shared" si="23"/>
        <v>1</v>
      </c>
      <c r="BR44" s="9" t="str">
        <f t="shared" si="24"/>
        <v>Nincs hosszútávú terv!</v>
      </c>
      <c r="BS44" s="5">
        <f t="shared" si="25"/>
        <v>1</v>
      </c>
      <c r="BT44" s="5">
        <f t="shared" si="26"/>
        <v>0</v>
      </c>
      <c r="BU44" s="5">
        <f t="shared" si="27"/>
        <v>1</v>
      </c>
      <c r="BV44" s="5">
        <f t="shared" si="28"/>
        <v>1</v>
      </c>
      <c r="BW44" s="5">
        <f t="shared" si="29"/>
        <v>1</v>
      </c>
      <c r="BX44" s="5">
        <f t="shared" si="30"/>
        <v>1</v>
      </c>
      <c r="BY44" s="5">
        <f t="shared" si="31"/>
        <v>1</v>
      </c>
      <c r="BZ44" s="5">
        <f t="shared" si="32"/>
        <v>1</v>
      </c>
      <c r="CA44" s="5">
        <f t="shared" si="33"/>
        <v>1</v>
      </c>
      <c r="CB44" s="5">
        <f t="shared" si="34"/>
        <v>1</v>
      </c>
      <c r="CC44" s="5">
        <f t="shared" si="35"/>
        <v>1</v>
      </c>
      <c r="CD44" s="5" t="str">
        <f t="shared" si="36"/>
        <v>?</v>
      </c>
      <c r="CE44" s="4" t="str">
        <f t="shared" si="37"/>
        <v>Kitöltés rendben!</v>
      </c>
      <c r="CF44" s="5">
        <f t="shared" si="38"/>
        <v>1</v>
      </c>
      <c r="CG44" s="5">
        <f t="shared" si="39"/>
        <v>1</v>
      </c>
      <c r="CH44" s="5">
        <f t="shared" si="40"/>
        <v>0</v>
      </c>
    </row>
    <row r="45" spans="1:86" s="2" customFormat="1" ht="225" hidden="1" customHeight="1" x14ac:dyDescent="0.25">
      <c r="A45" s="1" t="str">
        <f t="shared" si="0"/>
        <v>Kitöltés rendben!</v>
      </c>
      <c r="B45" s="203">
        <v>2</v>
      </c>
      <c r="C45" s="202" t="s">
        <v>98</v>
      </c>
      <c r="D45" s="204" t="s">
        <v>416</v>
      </c>
      <c r="E45" s="204" t="s">
        <v>462</v>
      </c>
      <c r="F45" s="205" t="str">
        <f>VLOOKUP($G45,Összesítő!$B:$F,2,FALSE)</f>
        <v>21-11387-1-009-00-03</v>
      </c>
      <c r="G45" s="202" t="s">
        <v>255</v>
      </c>
      <c r="H45" s="205" t="str">
        <f>AY45&amp;"_"&amp;AW45&amp;"_FIV_"&amp;LEFT(Előlap!$B$6,4)</f>
        <v>4201_42_FIV_2026</v>
      </c>
      <c r="I45" s="205" t="str">
        <f>VLOOKUP($G45,Összesítő!$B:$F,5,FALSE)</f>
        <v>Csempeszkopács, Gyanógeregye, Ikervár, Meggyeskovácsi, Nemeskolta, Rum, Sorkifalud, Sorkikápolna, Zsennye</v>
      </c>
      <c r="J45" s="205" t="str">
        <f>VLOOKUP($G45,Összesítő!$B:$F,4,FALSE)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45" s="7">
        <f t="shared" si="1"/>
        <v>30000</v>
      </c>
      <c r="L45" s="203">
        <v>2028</v>
      </c>
      <c r="M45" s="203">
        <v>2036</v>
      </c>
      <c r="N45" s="13">
        <v>0</v>
      </c>
      <c r="O45" s="8">
        <v>30000</v>
      </c>
      <c r="P45" s="8">
        <v>0</v>
      </c>
      <c r="R45" s="8">
        <v>0</v>
      </c>
      <c r="S45" s="8">
        <v>0</v>
      </c>
      <c r="T45" s="8">
        <v>0</v>
      </c>
      <c r="U45" s="8">
        <v>0</v>
      </c>
      <c r="V45" s="8">
        <v>0</v>
      </c>
      <c r="W45" s="8">
        <v>0</v>
      </c>
      <c r="X45" s="8">
        <v>0</v>
      </c>
      <c r="Y45" s="8">
        <v>0</v>
      </c>
      <c r="Z45" s="8">
        <v>0</v>
      </c>
      <c r="AA45" s="8">
        <v>0</v>
      </c>
      <c r="AB45" s="8">
        <v>0</v>
      </c>
      <c r="AC45" s="7">
        <f t="shared" si="2"/>
        <v>0</v>
      </c>
      <c r="AD45" s="3" t="str">
        <f t="shared" si="3"/>
        <v>Nem rövidtávú a feladat.</v>
      </c>
      <c r="AF45" s="8">
        <v>1700</v>
      </c>
      <c r="AG45" s="8">
        <v>0</v>
      </c>
      <c r="AH45" s="8">
        <v>182</v>
      </c>
      <c r="AI45" s="8">
        <v>0</v>
      </c>
      <c r="AJ45" s="8">
        <v>0</v>
      </c>
      <c r="AK45" s="8">
        <v>0</v>
      </c>
      <c r="AL45" s="8">
        <v>0</v>
      </c>
      <c r="AM45" s="8">
        <v>0</v>
      </c>
      <c r="AN45" s="8">
        <v>0</v>
      </c>
      <c r="AO45" s="8">
        <v>0</v>
      </c>
      <c r="AP45" s="8">
        <v>0</v>
      </c>
      <c r="AQ45" s="7">
        <f t="shared" si="4"/>
        <v>1882</v>
      </c>
      <c r="AR45" s="202" t="s">
        <v>464</v>
      </c>
      <c r="AS45" s="3" t="str">
        <f t="shared" si="5"/>
        <v>Forráshiányos a feladat!</v>
      </c>
      <c r="AU45" s="204" t="s">
        <v>132</v>
      </c>
      <c r="AV45" s="204" t="s">
        <v>132</v>
      </c>
      <c r="AW45" s="205">
        <f>COUNTA($G$3:G45)</f>
        <v>42</v>
      </c>
      <c r="AY45" s="9">
        <f>VLOOKUP($G45,Összesítő!$B:$F,3,FALSE)</f>
        <v>4201</v>
      </c>
      <c r="AZ45" s="9">
        <f t="shared" si="6"/>
        <v>0</v>
      </c>
      <c r="BA45" s="5">
        <f t="shared" si="7"/>
        <v>1</v>
      </c>
      <c r="BB45" s="5" t="str">
        <f t="shared" si="8"/>
        <v>H</v>
      </c>
      <c r="BC45" s="5">
        <f t="shared" si="9"/>
        <v>0</v>
      </c>
      <c r="BD45" s="5">
        <f t="shared" si="10"/>
        <v>0</v>
      </c>
      <c r="BE45" s="5">
        <f t="shared" si="11"/>
        <v>0</v>
      </c>
      <c r="BF45" s="9" t="str">
        <f t="shared" si="12"/>
        <v>Nem rövidtávú a feladat.</v>
      </c>
      <c r="BG45" s="5">
        <f t="shared" si="13"/>
        <v>1</v>
      </c>
      <c r="BH45" s="5">
        <f t="shared" si="14"/>
        <v>1</v>
      </c>
      <c r="BI45" s="5">
        <f t="shared" si="15"/>
        <v>1</v>
      </c>
      <c r="BJ45" s="5">
        <f t="shared" si="16"/>
        <v>1</v>
      </c>
      <c r="BK45" s="5">
        <f t="shared" si="17"/>
        <v>1</v>
      </c>
      <c r="BL45" s="4" t="str">
        <f t="shared" si="18"/>
        <v>Forráshiányos a feladat!</v>
      </c>
      <c r="BM45" s="5">
        <f t="shared" si="19"/>
        <v>0</v>
      </c>
      <c r="BN45" s="5">
        <f t="shared" si="20"/>
        <v>1</v>
      </c>
      <c r="BO45" s="5">
        <f t="shared" si="21"/>
        <v>0</v>
      </c>
      <c r="BP45" s="5">
        <f t="shared" si="22"/>
        <v>0</v>
      </c>
      <c r="BQ45" s="5">
        <f t="shared" si="23"/>
        <v>0</v>
      </c>
      <c r="BR45" s="9">
        <f t="shared" si="24"/>
        <v>0</v>
      </c>
      <c r="BS45" s="5">
        <f t="shared" si="25"/>
        <v>0</v>
      </c>
      <c r="BT45" s="5">
        <f t="shared" si="26"/>
        <v>0</v>
      </c>
      <c r="BU45" s="5">
        <f t="shared" si="27"/>
        <v>1</v>
      </c>
      <c r="BV45" s="5">
        <f t="shared" si="28"/>
        <v>1</v>
      </c>
      <c r="BW45" s="5">
        <f t="shared" si="29"/>
        <v>1</v>
      </c>
      <c r="BX45" s="5">
        <f t="shared" si="30"/>
        <v>1</v>
      </c>
      <c r="BY45" s="5">
        <f t="shared" si="31"/>
        <v>1</v>
      </c>
      <c r="BZ45" s="5">
        <f t="shared" si="32"/>
        <v>1</v>
      </c>
      <c r="CA45" s="5">
        <f t="shared" si="33"/>
        <v>1</v>
      </c>
      <c r="CB45" s="5">
        <f t="shared" si="34"/>
        <v>1</v>
      </c>
      <c r="CC45" s="5">
        <f t="shared" si="35"/>
        <v>1</v>
      </c>
      <c r="CD45" s="5" t="str">
        <f t="shared" si="36"/>
        <v>?</v>
      </c>
      <c r="CE45" s="4" t="str">
        <f t="shared" si="37"/>
        <v>Kitöltés rendben!</v>
      </c>
      <c r="CF45" s="5">
        <f t="shared" si="38"/>
        <v>1</v>
      </c>
      <c r="CG45" s="5">
        <f t="shared" si="39"/>
        <v>0</v>
      </c>
      <c r="CH45" s="5">
        <f t="shared" si="40"/>
        <v>1</v>
      </c>
    </row>
    <row r="46" spans="1:86" s="2" customFormat="1" ht="225" hidden="1" customHeight="1" x14ac:dyDescent="0.25">
      <c r="A46" s="1" t="str">
        <f t="shared" si="0"/>
        <v>Kitöltés rendben!</v>
      </c>
      <c r="B46" s="203">
        <v>2</v>
      </c>
      <c r="C46" s="202" t="s">
        <v>75</v>
      </c>
      <c r="D46" s="204" t="s">
        <v>417</v>
      </c>
      <c r="E46" s="204" t="s">
        <v>462</v>
      </c>
      <c r="F46" s="205" t="str">
        <f>VLOOKUP($G46,Összesítő!$B:$F,2,FALSE)</f>
        <v>21-11387-1-009-00-03</v>
      </c>
      <c r="G46" s="202" t="s">
        <v>255</v>
      </c>
      <c r="H46" s="205" t="str">
        <f>AY46&amp;"_"&amp;AW46&amp;"_FIV_"&amp;LEFT(Előlap!$B$6,4)</f>
        <v>4201_43_FIV_2026</v>
      </c>
      <c r="I46" s="205" t="str">
        <f>VLOOKUP($G46,Összesítő!$B:$F,5,FALSE)</f>
        <v>Csempeszkopács, Gyanógeregye, Ikervár, Meggyeskovácsi, Nemeskolta, Rum, Sorkifalud, Sorkikápolna, Zsennye</v>
      </c>
      <c r="J46" s="205" t="str">
        <f>VLOOKUP($G46,Összesítő!$B:$F,4,FALSE)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46" s="7">
        <f t="shared" si="1"/>
        <v>30000</v>
      </c>
      <c r="L46" s="203">
        <v>2028</v>
      </c>
      <c r="M46" s="203">
        <v>2036</v>
      </c>
      <c r="N46" s="13">
        <v>0</v>
      </c>
      <c r="O46" s="8">
        <v>30000</v>
      </c>
      <c r="P46" s="8">
        <v>0</v>
      </c>
      <c r="R46" s="8">
        <v>0</v>
      </c>
      <c r="S46" s="8">
        <v>0</v>
      </c>
      <c r="T46" s="8">
        <v>0</v>
      </c>
      <c r="U46" s="8">
        <v>0</v>
      </c>
      <c r="V46" s="8">
        <v>0</v>
      </c>
      <c r="W46" s="8">
        <v>0</v>
      </c>
      <c r="X46" s="8">
        <v>0</v>
      </c>
      <c r="Y46" s="8">
        <v>0</v>
      </c>
      <c r="Z46" s="8">
        <v>0</v>
      </c>
      <c r="AA46" s="8">
        <v>0</v>
      </c>
      <c r="AB46" s="8">
        <v>0</v>
      </c>
      <c r="AC46" s="7">
        <f t="shared" si="2"/>
        <v>0</v>
      </c>
      <c r="AD46" s="3" t="str">
        <f t="shared" si="3"/>
        <v>Nem rövidtávú a feladat.</v>
      </c>
      <c r="AF46" s="8">
        <v>1700</v>
      </c>
      <c r="AG46" s="8">
        <v>0</v>
      </c>
      <c r="AH46" s="8">
        <v>0</v>
      </c>
      <c r="AI46" s="8">
        <v>0</v>
      </c>
      <c r="AJ46" s="8">
        <v>0</v>
      </c>
      <c r="AK46" s="8">
        <v>0</v>
      </c>
      <c r="AL46" s="8">
        <v>0</v>
      </c>
      <c r="AM46" s="8">
        <v>0</v>
      </c>
      <c r="AN46" s="8">
        <v>0</v>
      </c>
      <c r="AO46" s="8">
        <v>0</v>
      </c>
      <c r="AP46" s="8">
        <v>0</v>
      </c>
      <c r="AQ46" s="7">
        <f t="shared" si="4"/>
        <v>1700</v>
      </c>
      <c r="AR46" s="202" t="s">
        <v>464</v>
      </c>
      <c r="AS46" s="3" t="str">
        <f t="shared" si="5"/>
        <v>Forráshiányos a feladat!</v>
      </c>
      <c r="AU46" s="204" t="s">
        <v>132</v>
      </c>
      <c r="AV46" s="204" t="s">
        <v>132</v>
      </c>
      <c r="AW46" s="205">
        <f>COUNTA($G$3:G46)</f>
        <v>43</v>
      </c>
      <c r="AY46" s="9">
        <f>VLOOKUP($G46,Összesítő!$B:$F,3,FALSE)</f>
        <v>4201</v>
      </c>
      <c r="AZ46" s="9">
        <f t="shared" si="6"/>
        <v>0</v>
      </c>
      <c r="BA46" s="5">
        <f t="shared" si="7"/>
        <v>1</v>
      </c>
      <c r="BB46" s="5" t="str">
        <f t="shared" si="8"/>
        <v>H</v>
      </c>
      <c r="BC46" s="5">
        <f t="shared" si="9"/>
        <v>0</v>
      </c>
      <c r="BD46" s="5">
        <f t="shared" si="10"/>
        <v>0</v>
      </c>
      <c r="BE46" s="5">
        <f t="shared" si="11"/>
        <v>0</v>
      </c>
      <c r="BF46" s="9" t="str">
        <f t="shared" si="12"/>
        <v>Nem rövidtávú a feladat.</v>
      </c>
      <c r="BG46" s="5">
        <f t="shared" si="13"/>
        <v>1</v>
      </c>
      <c r="BH46" s="5">
        <f t="shared" si="14"/>
        <v>1</v>
      </c>
      <c r="BI46" s="5">
        <f t="shared" si="15"/>
        <v>1</v>
      </c>
      <c r="BJ46" s="5">
        <f t="shared" si="16"/>
        <v>1</v>
      </c>
      <c r="BK46" s="5">
        <f t="shared" si="17"/>
        <v>1</v>
      </c>
      <c r="BL46" s="4" t="str">
        <f t="shared" si="18"/>
        <v>Forráshiányos a feladat!</v>
      </c>
      <c r="BM46" s="5">
        <f t="shared" si="19"/>
        <v>0</v>
      </c>
      <c r="BN46" s="5">
        <f t="shared" si="20"/>
        <v>1</v>
      </c>
      <c r="BO46" s="5">
        <f t="shared" si="21"/>
        <v>0</v>
      </c>
      <c r="BP46" s="5">
        <f t="shared" si="22"/>
        <v>0</v>
      </c>
      <c r="BQ46" s="5">
        <f t="shared" si="23"/>
        <v>0</v>
      </c>
      <c r="BR46" s="9">
        <f t="shared" si="24"/>
        <v>0</v>
      </c>
      <c r="BS46" s="5">
        <f t="shared" si="25"/>
        <v>0</v>
      </c>
      <c r="BT46" s="5">
        <f t="shared" si="26"/>
        <v>0</v>
      </c>
      <c r="BU46" s="5">
        <f t="shared" si="27"/>
        <v>1</v>
      </c>
      <c r="BV46" s="5">
        <f t="shared" si="28"/>
        <v>1</v>
      </c>
      <c r="BW46" s="5">
        <f t="shared" si="29"/>
        <v>1</v>
      </c>
      <c r="BX46" s="5">
        <f t="shared" si="30"/>
        <v>1</v>
      </c>
      <c r="BY46" s="5">
        <f t="shared" si="31"/>
        <v>1</v>
      </c>
      <c r="BZ46" s="5">
        <f t="shared" si="32"/>
        <v>1</v>
      </c>
      <c r="CA46" s="5">
        <f t="shared" si="33"/>
        <v>1</v>
      </c>
      <c r="CB46" s="5">
        <f t="shared" si="34"/>
        <v>1</v>
      </c>
      <c r="CC46" s="5">
        <f t="shared" si="35"/>
        <v>1</v>
      </c>
      <c r="CD46" s="5" t="str">
        <f t="shared" si="36"/>
        <v>?</v>
      </c>
      <c r="CE46" s="4" t="str">
        <f t="shared" si="37"/>
        <v>Kitöltés rendben!</v>
      </c>
      <c r="CF46" s="5">
        <f t="shared" si="38"/>
        <v>1</v>
      </c>
      <c r="CG46" s="5">
        <f t="shared" si="39"/>
        <v>0</v>
      </c>
      <c r="CH46" s="5">
        <f t="shared" si="40"/>
        <v>1</v>
      </c>
    </row>
    <row r="47" spans="1:86" s="2" customFormat="1" ht="225" hidden="1" customHeight="1" x14ac:dyDescent="0.25">
      <c r="A47" s="1" t="str">
        <f t="shared" si="0"/>
        <v>Kitöltés rendben!</v>
      </c>
      <c r="B47" s="203">
        <v>2</v>
      </c>
      <c r="C47" s="202" t="s">
        <v>36</v>
      </c>
      <c r="D47" s="204" t="s">
        <v>422</v>
      </c>
      <c r="E47" s="204" t="s">
        <v>462</v>
      </c>
      <c r="F47" s="205" t="str">
        <f>VLOOKUP($G47,Összesítő!$B:$F,2,FALSE)</f>
        <v>21-11387-1-009-00-03</v>
      </c>
      <c r="G47" s="202" t="s">
        <v>255</v>
      </c>
      <c r="H47" s="205" t="str">
        <f>AY47&amp;"_"&amp;AW47&amp;"_FIV_"&amp;LEFT(Előlap!$B$6,4)</f>
        <v>4201_44_FIV_2026</v>
      </c>
      <c r="I47" s="205" t="str">
        <f>VLOOKUP($G47,Összesítő!$B:$F,5,FALSE)</f>
        <v>Csempeszkopács, Gyanógeregye, Ikervár, Meggyeskovácsi, Nemeskolta, Rum, Sorkifalud, Sorkikápolna, Zsennye</v>
      </c>
      <c r="J47" s="205" t="str">
        <f>VLOOKUP($G47,Összesítő!$B:$F,4,FALSE)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47" s="7">
        <f t="shared" si="1"/>
        <v>30000</v>
      </c>
      <c r="L47" s="203">
        <v>2028</v>
      </c>
      <c r="M47" s="203">
        <v>2028</v>
      </c>
      <c r="N47" s="13">
        <v>0</v>
      </c>
      <c r="O47" s="8">
        <v>30000</v>
      </c>
      <c r="P47" s="8">
        <v>0</v>
      </c>
      <c r="R47" s="8">
        <v>0</v>
      </c>
      <c r="S47" s="8">
        <v>0</v>
      </c>
      <c r="T47" s="8">
        <v>0</v>
      </c>
      <c r="U47" s="8">
        <v>0</v>
      </c>
      <c r="V47" s="8">
        <v>0</v>
      </c>
      <c r="W47" s="8">
        <v>0</v>
      </c>
      <c r="X47" s="8">
        <v>0</v>
      </c>
      <c r="Y47" s="8">
        <v>0</v>
      </c>
      <c r="Z47" s="8">
        <v>0</v>
      </c>
      <c r="AA47" s="8">
        <v>0</v>
      </c>
      <c r="AB47" s="8">
        <v>0</v>
      </c>
      <c r="AC47" s="7">
        <f t="shared" si="2"/>
        <v>0</v>
      </c>
      <c r="AD47" s="3" t="str">
        <f t="shared" si="3"/>
        <v>Nem rövidtávú a feladat.</v>
      </c>
      <c r="AF47" s="8">
        <v>1700</v>
      </c>
      <c r="AG47" s="8">
        <v>0</v>
      </c>
      <c r="AH47" s="8">
        <v>0</v>
      </c>
      <c r="AI47" s="8">
        <v>0</v>
      </c>
      <c r="AJ47" s="8">
        <v>0</v>
      </c>
      <c r="AK47" s="8">
        <v>0</v>
      </c>
      <c r="AL47" s="8">
        <v>0</v>
      </c>
      <c r="AM47" s="8">
        <v>0</v>
      </c>
      <c r="AN47" s="8">
        <v>0</v>
      </c>
      <c r="AO47" s="8">
        <v>0</v>
      </c>
      <c r="AP47" s="8">
        <v>0</v>
      </c>
      <c r="AQ47" s="7">
        <f t="shared" si="4"/>
        <v>1700</v>
      </c>
      <c r="AR47" s="202" t="s">
        <v>464</v>
      </c>
      <c r="AS47" s="3" t="str">
        <f t="shared" si="5"/>
        <v>Forráshiányos a feladat!</v>
      </c>
      <c r="AU47" s="204" t="s">
        <v>132</v>
      </c>
      <c r="AV47" s="204" t="s">
        <v>132</v>
      </c>
      <c r="AW47" s="205">
        <f>COUNTA($G$3:G47)</f>
        <v>44</v>
      </c>
      <c r="AY47" s="9">
        <f>VLOOKUP($G47,Összesítő!$B:$F,3,FALSE)</f>
        <v>4201</v>
      </c>
      <c r="AZ47" s="9">
        <f t="shared" si="6"/>
        <v>0</v>
      </c>
      <c r="BA47" s="5">
        <f t="shared" si="7"/>
        <v>1</v>
      </c>
      <c r="BB47" s="5" t="str">
        <f t="shared" si="8"/>
        <v>H</v>
      </c>
      <c r="BC47" s="5">
        <f t="shared" si="9"/>
        <v>0</v>
      </c>
      <c r="BD47" s="5">
        <f t="shared" si="10"/>
        <v>0</v>
      </c>
      <c r="BE47" s="5">
        <f t="shared" si="11"/>
        <v>0</v>
      </c>
      <c r="BF47" s="9" t="str">
        <f t="shared" si="12"/>
        <v>Nem rövidtávú a feladat.</v>
      </c>
      <c r="BG47" s="5">
        <f t="shared" si="13"/>
        <v>1</v>
      </c>
      <c r="BH47" s="5">
        <f t="shared" si="14"/>
        <v>1</v>
      </c>
      <c r="BI47" s="5">
        <f t="shared" si="15"/>
        <v>1</v>
      </c>
      <c r="BJ47" s="5">
        <f t="shared" si="16"/>
        <v>1</v>
      </c>
      <c r="BK47" s="5">
        <f t="shared" si="17"/>
        <v>1</v>
      </c>
      <c r="BL47" s="4" t="str">
        <f t="shared" si="18"/>
        <v>Forráshiányos a feladat!</v>
      </c>
      <c r="BM47" s="5">
        <f t="shared" si="19"/>
        <v>0</v>
      </c>
      <c r="BN47" s="5">
        <f t="shared" si="20"/>
        <v>1</v>
      </c>
      <c r="BO47" s="5">
        <f t="shared" si="21"/>
        <v>0</v>
      </c>
      <c r="BP47" s="5">
        <f t="shared" si="22"/>
        <v>0</v>
      </c>
      <c r="BQ47" s="5">
        <f t="shared" si="23"/>
        <v>0</v>
      </c>
      <c r="BR47" s="9">
        <f t="shared" si="24"/>
        <v>0</v>
      </c>
      <c r="BS47" s="5">
        <f t="shared" si="25"/>
        <v>0</v>
      </c>
      <c r="BT47" s="5">
        <f t="shared" si="26"/>
        <v>0</v>
      </c>
      <c r="BU47" s="5">
        <f t="shared" si="27"/>
        <v>1</v>
      </c>
      <c r="BV47" s="5">
        <f t="shared" si="28"/>
        <v>1</v>
      </c>
      <c r="BW47" s="5">
        <f t="shared" si="29"/>
        <v>1</v>
      </c>
      <c r="BX47" s="5">
        <f t="shared" si="30"/>
        <v>1</v>
      </c>
      <c r="BY47" s="5">
        <f t="shared" si="31"/>
        <v>1</v>
      </c>
      <c r="BZ47" s="5">
        <f t="shared" si="32"/>
        <v>1</v>
      </c>
      <c r="CA47" s="5">
        <f t="shared" si="33"/>
        <v>1</v>
      </c>
      <c r="CB47" s="5">
        <f t="shared" si="34"/>
        <v>1</v>
      </c>
      <c r="CC47" s="5">
        <f t="shared" si="35"/>
        <v>1</v>
      </c>
      <c r="CD47" s="5" t="str">
        <f t="shared" si="36"/>
        <v>?</v>
      </c>
      <c r="CE47" s="4" t="str">
        <f t="shared" si="37"/>
        <v>Kitöltés rendben!</v>
      </c>
      <c r="CF47" s="5">
        <f t="shared" si="38"/>
        <v>1</v>
      </c>
      <c r="CG47" s="5">
        <f t="shared" si="39"/>
        <v>0</v>
      </c>
      <c r="CH47" s="5">
        <f t="shared" si="40"/>
        <v>1</v>
      </c>
    </row>
    <row r="48" spans="1:86" s="2" customFormat="1" ht="225" hidden="1" customHeight="1" x14ac:dyDescent="0.25">
      <c r="A48" s="1" t="str">
        <f t="shared" ref="A48" si="122">IF($G48="","Nincs VKR kiválasztva!",CE48)</f>
        <v>Kitöltés rendben!</v>
      </c>
      <c r="B48" s="207">
        <v>2</v>
      </c>
      <c r="C48" s="206" t="s">
        <v>108</v>
      </c>
      <c r="D48" s="208" t="s">
        <v>467</v>
      </c>
      <c r="E48" s="208" t="s">
        <v>462</v>
      </c>
      <c r="F48" s="209" t="str">
        <f>VLOOKUP($G48,Összesítő!$B:$F,2,FALSE)</f>
        <v>21-11387-1-009-00-03</v>
      </c>
      <c r="G48" s="206" t="s">
        <v>255</v>
      </c>
      <c r="H48" s="209" t="str">
        <f>AY48&amp;"_"&amp;AW48&amp;"_FIV_"&amp;LEFT(Előlap!$B$6,4)</f>
        <v>4201_45_FIV_2026</v>
      </c>
      <c r="I48" s="209" t="str">
        <f>VLOOKUP($G48,Összesítő!$B:$F,5,FALSE)</f>
        <v>Csempeszkopács, Gyanógeregye, Ikervár, Meggyeskovácsi, Nemeskolta, Rum, Sorkifalud, Sorkikápolna, Zsennye</v>
      </c>
      <c r="J48" s="209" t="str">
        <f>VLOOKUP($G48,Összesítő!$B:$F,4,FALSE)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48" s="7">
        <f t="shared" ref="K48" si="123">N48+O48</f>
        <v>30000</v>
      </c>
      <c r="L48" s="207">
        <v>2028</v>
      </c>
      <c r="M48" s="207">
        <v>2036</v>
      </c>
      <c r="N48" s="13">
        <v>0</v>
      </c>
      <c r="O48" s="8">
        <v>30000</v>
      </c>
      <c r="P48" s="8">
        <v>0</v>
      </c>
      <c r="R48" s="8">
        <v>0</v>
      </c>
      <c r="S48" s="8">
        <v>0</v>
      </c>
      <c r="T48" s="8">
        <v>0</v>
      </c>
      <c r="U48" s="8">
        <v>0</v>
      </c>
      <c r="V48" s="8">
        <v>0</v>
      </c>
      <c r="W48" s="8">
        <v>0</v>
      </c>
      <c r="X48" s="8">
        <v>0</v>
      </c>
      <c r="Y48" s="8">
        <v>0</v>
      </c>
      <c r="Z48" s="8">
        <v>0</v>
      </c>
      <c r="AA48" s="8">
        <v>0</v>
      </c>
      <c r="AB48" s="8">
        <v>0</v>
      </c>
      <c r="AC48" s="7">
        <f t="shared" ref="AC48" si="124">SUM(R48:AB48)</f>
        <v>0</v>
      </c>
      <c r="AD48" s="3" t="str">
        <f t="shared" ref="AD48" si="125">IF($G48="","Nincs VKR kiválasztva!",IF(BA48=0,"Hiányos kitöltés!",BF48))</f>
        <v>Nem rövidtávú a feladat.</v>
      </c>
      <c r="AF48" s="8">
        <v>0</v>
      </c>
      <c r="AG48" s="8">
        <v>0</v>
      </c>
      <c r="AH48" s="8">
        <v>0</v>
      </c>
      <c r="AI48" s="8">
        <v>0</v>
      </c>
      <c r="AJ48" s="8">
        <v>0</v>
      </c>
      <c r="AK48" s="8">
        <v>0</v>
      </c>
      <c r="AL48" s="8">
        <v>0</v>
      </c>
      <c r="AM48" s="8">
        <v>0</v>
      </c>
      <c r="AN48" s="8">
        <v>0</v>
      </c>
      <c r="AO48" s="8">
        <v>0</v>
      </c>
      <c r="AP48" s="8">
        <v>0</v>
      </c>
      <c r="AQ48" s="7">
        <f t="shared" ref="AQ48" si="126">SUM(AF48:AP48)</f>
        <v>0</v>
      </c>
      <c r="AR48" s="206" t="s">
        <v>464</v>
      </c>
      <c r="AS48" s="3" t="str">
        <f t="shared" si="5"/>
        <v>Forráshiányos a feladat!</v>
      </c>
      <c r="AU48" s="208"/>
      <c r="AV48" s="208" t="s">
        <v>132</v>
      </c>
      <c r="AW48" s="209">
        <f>COUNTA($G$3:G48)</f>
        <v>45</v>
      </c>
      <c r="AY48" s="9">
        <f>VLOOKUP($G48,Összesítő!$B:$F,3,FALSE)</f>
        <v>4201</v>
      </c>
      <c r="AZ48" s="9">
        <f t="shared" si="6"/>
        <v>0</v>
      </c>
      <c r="BA48" s="5">
        <f t="shared" si="7"/>
        <v>1</v>
      </c>
      <c r="BB48" s="5" t="str">
        <f t="shared" si="8"/>
        <v>H</v>
      </c>
      <c r="BC48" s="5">
        <f t="shared" ref="BC48" si="127">IF(OR(BB48="R",BB48="RH"),1,0)</f>
        <v>0</v>
      </c>
      <c r="BD48" s="5">
        <f t="shared" si="10"/>
        <v>0</v>
      </c>
      <c r="BE48" s="5">
        <f t="shared" si="11"/>
        <v>0</v>
      </c>
      <c r="BF48" s="9" t="str">
        <f t="shared" si="12"/>
        <v>Nem rövidtávú a feladat.</v>
      </c>
      <c r="BG48" s="5">
        <f t="shared" si="13"/>
        <v>1</v>
      </c>
      <c r="BH48" s="5">
        <f t="shared" si="14"/>
        <v>1</v>
      </c>
      <c r="BI48" s="5">
        <f t="shared" si="15"/>
        <v>1</v>
      </c>
      <c r="BJ48" s="5">
        <f t="shared" si="16"/>
        <v>1</v>
      </c>
      <c r="BK48" s="5">
        <f t="shared" ref="BK48" si="128">IF(AND($BJ48=1,$O48=$AQ48),1,IF(AND($BJ48=1,$O48&gt;$AQ48,AR48="igen"),1,0))</f>
        <v>1</v>
      </c>
      <c r="BL48" s="4" t="str">
        <f t="shared" si="18"/>
        <v>Forráshiányos a feladat!</v>
      </c>
      <c r="BM48" s="5">
        <f t="shared" si="19"/>
        <v>0</v>
      </c>
      <c r="BN48" s="5">
        <f t="shared" si="20"/>
        <v>1</v>
      </c>
      <c r="BO48" s="5">
        <f t="shared" si="21"/>
        <v>0</v>
      </c>
      <c r="BP48" s="5">
        <f t="shared" si="22"/>
        <v>0</v>
      </c>
      <c r="BQ48" s="5">
        <f t="shared" si="23"/>
        <v>0</v>
      </c>
      <c r="BR48" s="9">
        <f t="shared" si="24"/>
        <v>0</v>
      </c>
      <c r="BS48" s="5">
        <f t="shared" si="25"/>
        <v>0</v>
      </c>
      <c r="BT48" s="5">
        <f t="shared" si="26"/>
        <v>0</v>
      </c>
      <c r="BU48" s="5">
        <f t="shared" si="27"/>
        <v>1</v>
      </c>
      <c r="BV48" s="5">
        <f t="shared" si="28"/>
        <v>1</v>
      </c>
      <c r="BW48" s="5">
        <f t="shared" si="29"/>
        <v>1</v>
      </c>
      <c r="BX48" s="5">
        <f t="shared" si="30"/>
        <v>1</v>
      </c>
      <c r="BY48" s="5">
        <f t="shared" si="31"/>
        <v>1</v>
      </c>
      <c r="BZ48" s="5">
        <f t="shared" si="32"/>
        <v>1</v>
      </c>
      <c r="CA48" s="5">
        <f t="shared" si="33"/>
        <v>1</v>
      </c>
      <c r="CB48" s="5">
        <f t="shared" si="34"/>
        <v>1</v>
      </c>
      <c r="CC48" s="5">
        <f t="shared" si="35"/>
        <v>1</v>
      </c>
      <c r="CD48" s="5" t="str">
        <f t="shared" si="36"/>
        <v>?</v>
      </c>
      <c r="CE48" s="4" t="str">
        <f t="shared" ref="CE48" si="129">IF($BA48=0,$CD48,IF($BG48=0,"I. ütem forrása nincs kitöltve!",IF($BJ48=0,"II. ütem forrása nincs kitöltve!",IF($BD48=1,"Költségek üteme nem megfelelő (az időtartam és a költség üteme eltér)!",IF(AND(BH48=0,$BA48=1,$BJ48=1,$BD48=1),"Kötelező cellák kitöltve, de az I. ütem forrása hibás!",IF(AND(BJ48=0,$BA48=1,$BJ48=1,$BD48=1),"Kötelező cellák kitöltve, de a II. ütem forrása hibás!",IF(AND($BO48=1,$AZ48&lt;30),"Nullás a rövidtávú feladat és rövid (hiányzik) a hozzá tartozó indoklás!",IF(AND($BP48=1,$AZ48&lt;30),"Nullás a hosszútávú feladat és rövid (hiányzik) a hozzá tartozó indoklás!",IF(AND(BN48=1,C48="1811_RENDKÍVÜLI"),"II. ütemre nem tervezhet Rendkívüli feladatot!",IF(BH48=0,AD48,IF(BK48=0,AS48,IF(AND(BC48=1,$P48&gt;$N48),"EM rendelet 2. melléklet terhére elszámolt költség nem lehet nagyobb az I. ütemre tervezett tényleges költségnél!",IF($AC48&gt;$N48,"Többlet forrást jelölt meg az I. ütemnél! A forrás ne legyen több a költségnél.",IF($AQ48&gt;$O48,"Többlet forrást jelölt meg a II. ütemnél! A forrás ne legyen több a költségnél.","Kitöltés rendben!"))))))))))))))</f>
        <v>Kitöltés rendben!</v>
      </c>
      <c r="CF48" s="5">
        <f t="shared" ref="CF48" si="130">IF(A48="Kitöltés rendben!",1,0)</f>
        <v>1</v>
      </c>
      <c r="CG48" s="5">
        <f t="shared" si="39"/>
        <v>0</v>
      </c>
      <c r="CH48" s="5">
        <f t="shared" si="40"/>
        <v>1</v>
      </c>
    </row>
    <row r="49" spans="1:86" s="2" customFormat="1" ht="225" hidden="1" customHeight="1" x14ac:dyDescent="0.25">
      <c r="A49" s="1" t="str">
        <f t="shared" si="0"/>
        <v>Kitöltés rendben!</v>
      </c>
      <c r="B49" s="203">
        <v>0</v>
      </c>
      <c r="C49" s="202" t="s">
        <v>113</v>
      </c>
      <c r="D49" s="204" t="s">
        <v>420</v>
      </c>
      <c r="E49" s="204" t="s">
        <v>462</v>
      </c>
      <c r="F49" s="205" t="str">
        <f>VLOOKUP($G49,Összesítő!$B:$F,2,FALSE)</f>
        <v>21-11387-1-009-00-03</v>
      </c>
      <c r="G49" s="202" t="s">
        <v>255</v>
      </c>
      <c r="H49" s="205" t="str">
        <f>AY49&amp;"_"&amp;AW49&amp;"_FIV_"&amp;LEFT(Előlap!$B$6,4)</f>
        <v>4201_46_FIV_2026</v>
      </c>
      <c r="I49" s="205" t="str">
        <f>VLOOKUP($G49,Összesítő!$B:$F,5,FALSE)</f>
        <v>Csempeszkopács, Gyanógeregye, Ikervár, Meggyeskovácsi, Nemeskolta, Rum, Sorkifalud, Sorkikápolna, Zsennye</v>
      </c>
      <c r="J49" s="205" t="str">
        <f>VLOOKUP($G49,Összesítő!$B:$F,4,FALSE)</f>
        <v>Csempeszkopács Község Önkormányzata, Gyanógeregye Község Önkormányzata, Ikervár Község Önkormányzata, Meggyeskovácsi Község Önkormányzata, Nemeskolta Község Önkormányzata, Rum Község Önkormányzata, Sorkifalud Község Önkormányzata, Sorkikápolna Község Önkormányzata, Zsennye Község Önkormányzata</v>
      </c>
      <c r="K49" s="7">
        <f t="shared" si="1"/>
        <v>0</v>
      </c>
      <c r="L49" s="203">
        <v>2027</v>
      </c>
      <c r="M49" s="203">
        <v>2027</v>
      </c>
      <c r="N49" s="13">
        <v>0</v>
      </c>
      <c r="O49" s="8">
        <v>0</v>
      </c>
      <c r="P49" s="8">
        <v>0</v>
      </c>
      <c r="R49" s="8">
        <v>0</v>
      </c>
      <c r="S49" s="8">
        <v>0</v>
      </c>
      <c r="T49" s="8">
        <v>0</v>
      </c>
      <c r="U49" s="8">
        <v>0</v>
      </c>
      <c r="V49" s="8">
        <v>0</v>
      </c>
      <c r="W49" s="8">
        <v>0</v>
      </c>
      <c r="X49" s="8">
        <v>0</v>
      </c>
      <c r="Y49" s="8">
        <v>0</v>
      </c>
      <c r="Z49" s="8">
        <v>0</v>
      </c>
      <c r="AA49" s="8">
        <v>0</v>
      </c>
      <c r="AB49" s="8">
        <v>0</v>
      </c>
      <c r="AC49" s="7">
        <f t="shared" si="2"/>
        <v>0</v>
      </c>
      <c r="AD49" s="3" t="str">
        <f t="shared" si="3"/>
        <v>A forrás egyenlő a költséggel (I.ütem).</v>
      </c>
      <c r="AF49" s="8">
        <v>0</v>
      </c>
      <c r="AG49" s="8">
        <v>0</v>
      </c>
      <c r="AH49" s="8">
        <v>0</v>
      </c>
      <c r="AI49" s="8">
        <v>0</v>
      </c>
      <c r="AJ49" s="8">
        <v>0</v>
      </c>
      <c r="AK49" s="8">
        <v>0</v>
      </c>
      <c r="AL49" s="8">
        <v>0</v>
      </c>
      <c r="AM49" s="8">
        <v>0</v>
      </c>
      <c r="AN49" s="8">
        <v>0</v>
      </c>
      <c r="AO49" s="8">
        <v>0</v>
      </c>
      <c r="AP49" s="8">
        <v>0</v>
      </c>
      <c r="AQ49" s="7">
        <f t="shared" si="4"/>
        <v>0</v>
      </c>
      <c r="AR49" s="202" t="s">
        <v>464</v>
      </c>
      <c r="AS49" s="3" t="str">
        <f t="shared" si="5"/>
        <v>Nem hosszútávú a feladat.</v>
      </c>
      <c r="AU49" s="204" t="s">
        <v>465</v>
      </c>
      <c r="AV49" s="204" t="s">
        <v>132</v>
      </c>
      <c r="AW49" s="205">
        <f>COUNTA($G$3:G49)</f>
        <v>46</v>
      </c>
      <c r="AY49" s="9">
        <f>VLOOKUP($G49,Összesítő!$B:$F,3,FALSE)</f>
        <v>4201</v>
      </c>
      <c r="AZ49" s="9">
        <f t="shared" si="6"/>
        <v>39</v>
      </c>
      <c r="BA49" s="5">
        <f t="shared" si="7"/>
        <v>1</v>
      </c>
      <c r="BB49" s="5" t="str">
        <f t="shared" si="8"/>
        <v>R</v>
      </c>
      <c r="BC49" s="5">
        <f t="shared" si="9"/>
        <v>1</v>
      </c>
      <c r="BD49" s="5">
        <f t="shared" si="10"/>
        <v>0</v>
      </c>
      <c r="BE49" s="5">
        <f t="shared" si="11"/>
        <v>0</v>
      </c>
      <c r="BF49" s="9" t="str">
        <f t="shared" si="12"/>
        <v>A forrás egyenlő a költséggel (I.ütem).</v>
      </c>
      <c r="BG49" s="5">
        <f t="shared" si="13"/>
        <v>1</v>
      </c>
      <c r="BH49" s="5">
        <f t="shared" si="14"/>
        <v>1</v>
      </c>
      <c r="BI49" s="5">
        <f t="shared" si="15"/>
        <v>0</v>
      </c>
      <c r="BJ49" s="5">
        <f t="shared" si="16"/>
        <v>1</v>
      </c>
      <c r="BK49" s="5">
        <f t="shared" si="17"/>
        <v>1</v>
      </c>
      <c r="BL49" s="4" t="str">
        <f t="shared" si="18"/>
        <v>Nem hosszútávú a feladat.</v>
      </c>
      <c r="BM49" s="5">
        <f t="shared" si="19"/>
        <v>1</v>
      </c>
      <c r="BN49" s="5">
        <f t="shared" si="20"/>
        <v>0</v>
      </c>
      <c r="BO49" s="5">
        <f t="shared" si="21"/>
        <v>1</v>
      </c>
      <c r="BP49" s="5">
        <f t="shared" si="22"/>
        <v>0</v>
      </c>
      <c r="BQ49" s="5">
        <f t="shared" si="23"/>
        <v>1</v>
      </c>
      <c r="BR49" s="9" t="str">
        <f t="shared" si="24"/>
        <v>Nincs hosszútávú terv!</v>
      </c>
      <c r="BS49" s="5">
        <f t="shared" si="25"/>
        <v>1</v>
      </c>
      <c r="BT49" s="5">
        <f t="shared" si="26"/>
        <v>0</v>
      </c>
      <c r="BU49" s="5">
        <f t="shared" si="27"/>
        <v>1</v>
      </c>
      <c r="BV49" s="5">
        <f t="shared" si="28"/>
        <v>1</v>
      </c>
      <c r="BW49" s="5">
        <f t="shared" si="29"/>
        <v>1</v>
      </c>
      <c r="BX49" s="5">
        <f t="shared" si="30"/>
        <v>1</v>
      </c>
      <c r="BY49" s="5">
        <f t="shared" si="31"/>
        <v>1</v>
      </c>
      <c r="BZ49" s="5">
        <f t="shared" si="32"/>
        <v>1</v>
      </c>
      <c r="CA49" s="5">
        <f t="shared" si="33"/>
        <v>1</v>
      </c>
      <c r="CB49" s="5">
        <f t="shared" si="34"/>
        <v>1</v>
      </c>
      <c r="CC49" s="5">
        <f t="shared" si="35"/>
        <v>1</v>
      </c>
      <c r="CD49" s="5" t="str">
        <f t="shared" si="36"/>
        <v>?</v>
      </c>
      <c r="CE49" s="4" t="str">
        <f t="shared" si="37"/>
        <v>Kitöltés rendben!</v>
      </c>
      <c r="CF49" s="5">
        <f t="shared" si="38"/>
        <v>1</v>
      </c>
      <c r="CG49" s="5">
        <f t="shared" si="39"/>
        <v>1</v>
      </c>
      <c r="CH49" s="5">
        <f t="shared" si="40"/>
        <v>0</v>
      </c>
    </row>
    <row r="50" spans="1:86" s="2" customFormat="1" ht="30" hidden="1" customHeight="1" x14ac:dyDescent="0.25">
      <c r="A50" s="1" t="str">
        <f t="shared" si="0"/>
        <v>Kitöltés rendben!</v>
      </c>
      <c r="B50" s="203">
        <v>2</v>
      </c>
      <c r="C50" s="202" t="s">
        <v>36</v>
      </c>
      <c r="D50" s="204" t="s">
        <v>414</v>
      </c>
      <c r="E50" s="204" t="s">
        <v>462</v>
      </c>
      <c r="F50" s="205" t="str">
        <f>VLOOKUP($G50,Összesítő!$B:$F,2,FALSE)</f>
        <v>21-10843-1-001-00-10</v>
      </c>
      <c r="G50" s="202" t="s">
        <v>251</v>
      </c>
      <c r="H50" s="205" t="str">
        <f>AY50&amp;"_"&amp;AW50&amp;"_FIV_"&amp;LEFT(Előlap!$B$6,4)</f>
        <v>4200_47_FIV_2026</v>
      </c>
      <c r="I50" s="205" t="str">
        <f>VLOOKUP($G50,Összesítő!$B:$F,5,FALSE)</f>
        <v>Nick</v>
      </c>
      <c r="J50" s="205" t="str">
        <f>VLOOKUP($G50,Összesítő!$B:$F,4,FALSE)</f>
        <v>Nick Község Önkormányzata</v>
      </c>
      <c r="K50" s="7">
        <f t="shared" si="1"/>
        <v>10000</v>
      </c>
      <c r="L50" s="203">
        <v>2028</v>
      </c>
      <c r="M50" s="203">
        <v>2036</v>
      </c>
      <c r="N50" s="13">
        <v>0</v>
      </c>
      <c r="O50" s="8">
        <v>10000</v>
      </c>
      <c r="P50" s="8">
        <v>0</v>
      </c>
      <c r="R50" s="8">
        <v>0</v>
      </c>
      <c r="S50" s="8">
        <v>0</v>
      </c>
      <c r="T50" s="8">
        <v>0</v>
      </c>
      <c r="U50" s="8">
        <v>0</v>
      </c>
      <c r="V50" s="8">
        <v>0</v>
      </c>
      <c r="W50" s="8">
        <v>0</v>
      </c>
      <c r="X50" s="8">
        <v>0</v>
      </c>
      <c r="Y50" s="8">
        <v>0</v>
      </c>
      <c r="Z50" s="8">
        <v>0</v>
      </c>
      <c r="AA50" s="8">
        <v>0</v>
      </c>
      <c r="AB50" s="8">
        <v>0</v>
      </c>
      <c r="AC50" s="7">
        <f t="shared" si="2"/>
        <v>0</v>
      </c>
      <c r="AD50" s="3" t="str">
        <f t="shared" si="3"/>
        <v>Nem rövidtávú a feladat.</v>
      </c>
      <c r="AF50" s="8">
        <v>870</v>
      </c>
      <c r="AG50" s="8">
        <v>0</v>
      </c>
      <c r="AH50" s="8">
        <v>0</v>
      </c>
      <c r="AI50" s="8">
        <v>0</v>
      </c>
      <c r="AJ50" s="8">
        <v>0</v>
      </c>
      <c r="AK50" s="8">
        <v>0</v>
      </c>
      <c r="AL50" s="8">
        <v>0</v>
      </c>
      <c r="AM50" s="8">
        <v>0</v>
      </c>
      <c r="AN50" s="8">
        <v>0</v>
      </c>
      <c r="AO50" s="8">
        <v>0</v>
      </c>
      <c r="AP50" s="8">
        <v>0</v>
      </c>
      <c r="AQ50" s="7">
        <f t="shared" si="4"/>
        <v>870</v>
      </c>
      <c r="AR50" s="202" t="s">
        <v>464</v>
      </c>
      <c r="AS50" s="3" t="str">
        <f t="shared" si="5"/>
        <v>Forráshiányos a feladat!</v>
      </c>
      <c r="AU50" s="204" t="s">
        <v>132</v>
      </c>
      <c r="AV50" s="204" t="s">
        <v>132</v>
      </c>
      <c r="AW50" s="205">
        <f>COUNTA($G$3:G50)</f>
        <v>47</v>
      </c>
      <c r="AY50" s="9">
        <f>VLOOKUP($G50,Összesítő!$B:$F,3,FALSE)</f>
        <v>4200</v>
      </c>
      <c r="AZ50" s="9">
        <f t="shared" si="6"/>
        <v>0</v>
      </c>
      <c r="BA50" s="5">
        <f t="shared" si="7"/>
        <v>1</v>
      </c>
      <c r="BB50" s="5" t="str">
        <f t="shared" si="8"/>
        <v>H</v>
      </c>
      <c r="BC50" s="5">
        <f t="shared" si="9"/>
        <v>0</v>
      </c>
      <c r="BD50" s="5">
        <f t="shared" si="10"/>
        <v>0</v>
      </c>
      <c r="BE50" s="5">
        <f t="shared" si="11"/>
        <v>0</v>
      </c>
      <c r="BF50" s="9" t="str">
        <f t="shared" si="12"/>
        <v>Nem rövidtávú a feladat.</v>
      </c>
      <c r="BG50" s="5">
        <f t="shared" si="13"/>
        <v>1</v>
      </c>
      <c r="BH50" s="5">
        <f t="shared" si="14"/>
        <v>1</v>
      </c>
      <c r="BI50" s="5">
        <f t="shared" si="15"/>
        <v>1</v>
      </c>
      <c r="BJ50" s="5">
        <f t="shared" si="16"/>
        <v>1</v>
      </c>
      <c r="BK50" s="5">
        <f t="shared" si="17"/>
        <v>1</v>
      </c>
      <c r="BL50" s="4" t="str">
        <f t="shared" si="18"/>
        <v>Forráshiányos a feladat!</v>
      </c>
      <c r="BM50" s="5">
        <f t="shared" si="19"/>
        <v>0</v>
      </c>
      <c r="BN50" s="5">
        <f t="shared" si="20"/>
        <v>1</v>
      </c>
      <c r="BO50" s="5">
        <f t="shared" si="21"/>
        <v>0</v>
      </c>
      <c r="BP50" s="5">
        <f t="shared" si="22"/>
        <v>0</v>
      </c>
      <c r="BQ50" s="5">
        <f t="shared" si="23"/>
        <v>0</v>
      </c>
      <c r="BR50" s="9">
        <f t="shared" si="24"/>
        <v>0</v>
      </c>
      <c r="BS50" s="5">
        <f t="shared" si="25"/>
        <v>0</v>
      </c>
      <c r="BT50" s="5">
        <f t="shared" si="26"/>
        <v>0</v>
      </c>
      <c r="BU50" s="5">
        <f t="shared" si="27"/>
        <v>1</v>
      </c>
      <c r="BV50" s="5">
        <f t="shared" si="28"/>
        <v>1</v>
      </c>
      <c r="BW50" s="5">
        <f t="shared" si="29"/>
        <v>1</v>
      </c>
      <c r="BX50" s="5">
        <f t="shared" si="30"/>
        <v>1</v>
      </c>
      <c r="BY50" s="5">
        <f t="shared" si="31"/>
        <v>1</v>
      </c>
      <c r="BZ50" s="5">
        <f t="shared" si="32"/>
        <v>1</v>
      </c>
      <c r="CA50" s="5">
        <f t="shared" si="33"/>
        <v>1</v>
      </c>
      <c r="CB50" s="5">
        <f t="shared" si="34"/>
        <v>1</v>
      </c>
      <c r="CC50" s="5">
        <f t="shared" si="35"/>
        <v>1</v>
      </c>
      <c r="CD50" s="5" t="str">
        <f t="shared" si="36"/>
        <v>?</v>
      </c>
      <c r="CE50" s="4" t="str">
        <f t="shared" si="37"/>
        <v>Kitöltés rendben!</v>
      </c>
      <c r="CF50" s="5">
        <f t="shared" si="38"/>
        <v>1</v>
      </c>
      <c r="CG50" s="5">
        <f t="shared" si="39"/>
        <v>0</v>
      </c>
      <c r="CH50" s="5">
        <f t="shared" si="40"/>
        <v>1</v>
      </c>
    </row>
    <row r="51" spans="1:86" s="2" customFormat="1" ht="45" hidden="1" customHeight="1" x14ac:dyDescent="0.25">
      <c r="A51" s="1" t="str">
        <f t="shared" si="0"/>
        <v>Kitöltés rendben!</v>
      </c>
      <c r="B51" s="203">
        <v>2</v>
      </c>
      <c r="C51" s="202" t="s">
        <v>96</v>
      </c>
      <c r="D51" s="204" t="s">
        <v>425</v>
      </c>
      <c r="E51" s="204" t="s">
        <v>462</v>
      </c>
      <c r="F51" s="205" t="str">
        <f>VLOOKUP($G51,Összesítő!$B:$F,2,FALSE)</f>
        <v>21-10843-1-001-00-10</v>
      </c>
      <c r="G51" s="202" t="s">
        <v>251</v>
      </c>
      <c r="H51" s="205" t="str">
        <f>AY51&amp;"_"&amp;AW51&amp;"_FIV_"&amp;LEFT(Előlap!$B$6,4)</f>
        <v>4200_48_FIV_2026</v>
      </c>
      <c r="I51" s="205" t="str">
        <f>VLOOKUP($G51,Összesítő!$B:$F,5,FALSE)</f>
        <v>Nick</v>
      </c>
      <c r="J51" s="205" t="str">
        <f>VLOOKUP($G51,Összesítő!$B:$F,4,FALSE)</f>
        <v>Nick Község Önkormányzata</v>
      </c>
      <c r="K51" s="7">
        <f t="shared" si="1"/>
        <v>2000</v>
      </c>
      <c r="L51" s="203">
        <v>2028</v>
      </c>
      <c r="M51" s="203">
        <v>2028</v>
      </c>
      <c r="N51" s="13">
        <v>0</v>
      </c>
      <c r="O51" s="8">
        <v>2000</v>
      </c>
      <c r="P51" s="8">
        <v>0</v>
      </c>
      <c r="R51" s="8">
        <v>0</v>
      </c>
      <c r="S51" s="8">
        <v>0</v>
      </c>
      <c r="T51" s="8">
        <v>0</v>
      </c>
      <c r="U51" s="8">
        <v>0</v>
      </c>
      <c r="V51" s="8">
        <v>0</v>
      </c>
      <c r="W51" s="8">
        <v>0</v>
      </c>
      <c r="X51" s="8">
        <v>0</v>
      </c>
      <c r="Y51" s="8">
        <v>0</v>
      </c>
      <c r="Z51" s="8">
        <v>0</v>
      </c>
      <c r="AA51" s="8">
        <v>0</v>
      </c>
      <c r="AB51" s="8">
        <v>0</v>
      </c>
      <c r="AC51" s="7">
        <f t="shared" si="2"/>
        <v>0</v>
      </c>
      <c r="AD51" s="3" t="str">
        <f t="shared" si="3"/>
        <v>Nem rövidtávú a feladat.</v>
      </c>
      <c r="AF51" s="8">
        <v>190</v>
      </c>
      <c r="AG51" s="8">
        <v>0</v>
      </c>
      <c r="AH51" s="8">
        <v>0</v>
      </c>
      <c r="AI51" s="8">
        <v>0</v>
      </c>
      <c r="AJ51" s="8">
        <v>0</v>
      </c>
      <c r="AK51" s="8">
        <v>0</v>
      </c>
      <c r="AL51" s="8">
        <v>0</v>
      </c>
      <c r="AM51" s="8">
        <v>0</v>
      </c>
      <c r="AN51" s="8">
        <v>0</v>
      </c>
      <c r="AO51" s="8">
        <v>0</v>
      </c>
      <c r="AP51" s="8">
        <v>0</v>
      </c>
      <c r="AQ51" s="7">
        <f t="shared" si="4"/>
        <v>190</v>
      </c>
      <c r="AR51" s="202" t="s">
        <v>464</v>
      </c>
      <c r="AS51" s="3" t="str">
        <f t="shared" si="5"/>
        <v>Forráshiányos a feladat!</v>
      </c>
      <c r="AU51" s="204" t="s">
        <v>132</v>
      </c>
      <c r="AV51" s="204" t="s">
        <v>132</v>
      </c>
      <c r="AW51" s="205">
        <f>COUNTA($G$3:G51)</f>
        <v>48</v>
      </c>
      <c r="AY51" s="9">
        <f>VLOOKUP($G51,Összesítő!$B:$F,3,FALSE)</f>
        <v>4200</v>
      </c>
      <c r="AZ51" s="9">
        <f t="shared" si="6"/>
        <v>0</v>
      </c>
      <c r="BA51" s="5">
        <f t="shared" si="7"/>
        <v>1</v>
      </c>
      <c r="BB51" s="5" t="str">
        <f t="shared" si="8"/>
        <v>H</v>
      </c>
      <c r="BC51" s="5">
        <f t="shared" si="9"/>
        <v>0</v>
      </c>
      <c r="BD51" s="5">
        <f t="shared" si="10"/>
        <v>0</v>
      </c>
      <c r="BE51" s="5">
        <f t="shared" si="11"/>
        <v>0</v>
      </c>
      <c r="BF51" s="9" t="str">
        <f t="shared" si="12"/>
        <v>Nem rövidtávú a feladat.</v>
      </c>
      <c r="BG51" s="5">
        <f t="shared" si="13"/>
        <v>1</v>
      </c>
      <c r="BH51" s="5">
        <f t="shared" si="14"/>
        <v>1</v>
      </c>
      <c r="BI51" s="5">
        <f t="shared" si="15"/>
        <v>1</v>
      </c>
      <c r="BJ51" s="5">
        <f t="shared" si="16"/>
        <v>1</v>
      </c>
      <c r="BK51" s="5">
        <f t="shared" si="17"/>
        <v>1</v>
      </c>
      <c r="BL51" s="4" t="str">
        <f t="shared" si="18"/>
        <v>Forráshiányos a feladat!</v>
      </c>
      <c r="BM51" s="5">
        <f t="shared" si="19"/>
        <v>0</v>
      </c>
      <c r="BN51" s="5">
        <f t="shared" si="20"/>
        <v>1</v>
      </c>
      <c r="BO51" s="5">
        <f t="shared" si="21"/>
        <v>0</v>
      </c>
      <c r="BP51" s="5">
        <f t="shared" si="22"/>
        <v>0</v>
      </c>
      <c r="BQ51" s="5">
        <f t="shared" si="23"/>
        <v>0</v>
      </c>
      <c r="BR51" s="9">
        <f t="shared" si="24"/>
        <v>0</v>
      </c>
      <c r="BS51" s="5">
        <f t="shared" si="25"/>
        <v>0</v>
      </c>
      <c r="BT51" s="5">
        <f t="shared" si="26"/>
        <v>0</v>
      </c>
      <c r="BU51" s="5">
        <f t="shared" si="27"/>
        <v>1</v>
      </c>
      <c r="BV51" s="5">
        <f t="shared" si="28"/>
        <v>1</v>
      </c>
      <c r="BW51" s="5">
        <f t="shared" si="29"/>
        <v>1</v>
      </c>
      <c r="BX51" s="5">
        <f t="shared" si="30"/>
        <v>1</v>
      </c>
      <c r="BY51" s="5">
        <f t="shared" si="31"/>
        <v>1</v>
      </c>
      <c r="BZ51" s="5">
        <f t="shared" si="32"/>
        <v>1</v>
      </c>
      <c r="CA51" s="5">
        <f t="shared" si="33"/>
        <v>1</v>
      </c>
      <c r="CB51" s="5">
        <f t="shared" si="34"/>
        <v>1</v>
      </c>
      <c r="CC51" s="5">
        <f t="shared" si="35"/>
        <v>1</v>
      </c>
      <c r="CD51" s="5" t="str">
        <f t="shared" si="36"/>
        <v>?</v>
      </c>
      <c r="CE51" s="4" t="str">
        <f t="shared" si="37"/>
        <v>Kitöltés rendben!</v>
      </c>
      <c r="CF51" s="5">
        <f t="shared" si="38"/>
        <v>1</v>
      </c>
      <c r="CG51" s="5">
        <f t="shared" si="39"/>
        <v>0</v>
      </c>
      <c r="CH51" s="5">
        <f t="shared" si="40"/>
        <v>1</v>
      </c>
    </row>
    <row r="52" spans="1:86" s="2" customFormat="1" ht="60" hidden="1" customHeight="1" x14ac:dyDescent="0.25">
      <c r="A52" s="1" t="str">
        <f t="shared" si="0"/>
        <v>Kitöltés rendben!</v>
      </c>
      <c r="B52" s="203">
        <v>2</v>
      </c>
      <c r="C52" s="202" t="s">
        <v>102</v>
      </c>
      <c r="D52" s="204" t="s">
        <v>426</v>
      </c>
      <c r="E52" s="204" t="s">
        <v>462</v>
      </c>
      <c r="F52" s="205" t="str">
        <f>VLOOKUP($G52,Összesítő!$B:$F,2,FALSE)</f>
        <v>21-10843-1-001-00-10</v>
      </c>
      <c r="G52" s="202" t="s">
        <v>251</v>
      </c>
      <c r="H52" s="205" t="str">
        <f>AY52&amp;"_"&amp;AW52&amp;"_FIV_"&amp;LEFT(Előlap!$B$6,4)</f>
        <v>4200_49_FIV_2026</v>
      </c>
      <c r="I52" s="205" t="str">
        <f>VLOOKUP($G52,Összesítő!$B:$F,5,FALSE)</f>
        <v>Nick</v>
      </c>
      <c r="J52" s="205" t="str">
        <f>VLOOKUP($G52,Összesítő!$B:$F,4,FALSE)</f>
        <v>Nick Község Önkormányzata</v>
      </c>
      <c r="K52" s="7">
        <f t="shared" si="1"/>
        <v>10000</v>
      </c>
      <c r="L52" s="203">
        <v>2028</v>
      </c>
      <c r="M52" s="203">
        <v>2030</v>
      </c>
      <c r="N52" s="13">
        <v>0</v>
      </c>
      <c r="O52" s="8">
        <v>10000</v>
      </c>
      <c r="P52" s="8">
        <v>0</v>
      </c>
      <c r="R52" s="8">
        <v>0</v>
      </c>
      <c r="S52" s="8">
        <v>0</v>
      </c>
      <c r="T52" s="8">
        <v>0</v>
      </c>
      <c r="U52" s="8">
        <v>0</v>
      </c>
      <c r="V52" s="8">
        <v>0</v>
      </c>
      <c r="W52" s="8">
        <v>0</v>
      </c>
      <c r="X52" s="8">
        <v>0</v>
      </c>
      <c r="Y52" s="8">
        <v>0</v>
      </c>
      <c r="Z52" s="8">
        <v>0</v>
      </c>
      <c r="AA52" s="8">
        <v>0</v>
      </c>
      <c r="AB52" s="8">
        <v>0</v>
      </c>
      <c r="AC52" s="7">
        <f t="shared" si="2"/>
        <v>0</v>
      </c>
      <c r="AD52" s="3" t="str">
        <f t="shared" si="3"/>
        <v>Nem rövidtávú a feladat.</v>
      </c>
      <c r="AF52" s="8">
        <v>740</v>
      </c>
      <c r="AG52" s="8">
        <v>0</v>
      </c>
      <c r="AH52" s="8">
        <v>0</v>
      </c>
      <c r="AI52" s="8">
        <v>0</v>
      </c>
      <c r="AJ52" s="8">
        <v>0</v>
      </c>
      <c r="AK52" s="8">
        <v>0</v>
      </c>
      <c r="AL52" s="8">
        <v>0</v>
      </c>
      <c r="AM52" s="8">
        <v>0</v>
      </c>
      <c r="AN52" s="8">
        <v>0</v>
      </c>
      <c r="AO52" s="8">
        <v>0</v>
      </c>
      <c r="AP52" s="8">
        <v>0</v>
      </c>
      <c r="AQ52" s="7">
        <f t="shared" si="4"/>
        <v>740</v>
      </c>
      <c r="AR52" s="202" t="s">
        <v>464</v>
      </c>
      <c r="AS52" s="3" t="str">
        <f t="shared" si="5"/>
        <v>Forráshiányos a feladat!</v>
      </c>
      <c r="AU52" s="204" t="s">
        <v>132</v>
      </c>
      <c r="AV52" s="204" t="s">
        <v>132</v>
      </c>
      <c r="AW52" s="205">
        <f>COUNTA($G$3:G52)</f>
        <v>49</v>
      </c>
      <c r="AY52" s="9">
        <f>VLOOKUP($G52,Összesítő!$B:$F,3,FALSE)</f>
        <v>4200</v>
      </c>
      <c r="AZ52" s="9">
        <f t="shared" si="6"/>
        <v>0</v>
      </c>
      <c r="BA52" s="5">
        <f t="shared" si="7"/>
        <v>1</v>
      </c>
      <c r="BB52" s="5" t="str">
        <f t="shared" si="8"/>
        <v>H</v>
      </c>
      <c r="BC52" s="5">
        <f t="shared" si="9"/>
        <v>0</v>
      </c>
      <c r="BD52" s="5">
        <f t="shared" si="10"/>
        <v>0</v>
      </c>
      <c r="BE52" s="5">
        <f t="shared" si="11"/>
        <v>0</v>
      </c>
      <c r="BF52" s="9" t="str">
        <f t="shared" si="12"/>
        <v>Nem rövidtávú a feladat.</v>
      </c>
      <c r="BG52" s="5">
        <f t="shared" si="13"/>
        <v>1</v>
      </c>
      <c r="BH52" s="5">
        <f t="shared" si="14"/>
        <v>1</v>
      </c>
      <c r="BI52" s="5">
        <f t="shared" si="15"/>
        <v>1</v>
      </c>
      <c r="BJ52" s="5">
        <f t="shared" si="16"/>
        <v>1</v>
      </c>
      <c r="BK52" s="5">
        <f t="shared" si="17"/>
        <v>1</v>
      </c>
      <c r="BL52" s="4" t="str">
        <f t="shared" si="18"/>
        <v>Forráshiányos a feladat!</v>
      </c>
      <c r="BM52" s="5">
        <f t="shared" si="19"/>
        <v>0</v>
      </c>
      <c r="BN52" s="5">
        <f t="shared" si="20"/>
        <v>1</v>
      </c>
      <c r="BO52" s="5">
        <f t="shared" si="21"/>
        <v>0</v>
      </c>
      <c r="BP52" s="5">
        <f t="shared" si="22"/>
        <v>0</v>
      </c>
      <c r="BQ52" s="5">
        <f t="shared" si="23"/>
        <v>0</v>
      </c>
      <c r="BR52" s="9">
        <f t="shared" si="24"/>
        <v>0</v>
      </c>
      <c r="BS52" s="5">
        <f t="shared" si="25"/>
        <v>0</v>
      </c>
      <c r="BT52" s="5">
        <f t="shared" si="26"/>
        <v>0</v>
      </c>
      <c r="BU52" s="5">
        <f t="shared" si="27"/>
        <v>1</v>
      </c>
      <c r="BV52" s="5">
        <f t="shared" si="28"/>
        <v>1</v>
      </c>
      <c r="BW52" s="5">
        <f t="shared" si="29"/>
        <v>1</v>
      </c>
      <c r="BX52" s="5">
        <f t="shared" si="30"/>
        <v>1</v>
      </c>
      <c r="BY52" s="5">
        <f t="shared" si="31"/>
        <v>1</v>
      </c>
      <c r="BZ52" s="5">
        <f t="shared" si="32"/>
        <v>1</v>
      </c>
      <c r="CA52" s="5">
        <f t="shared" si="33"/>
        <v>1</v>
      </c>
      <c r="CB52" s="5">
        <f t="shared" si="34"/>
        <v>1</v>
      </c>
      <c r="CC52" s="5">
        <f t="shared" si="35"/>
        <v>1</v>
      </c>
      <c r="CD52" s="5" t="str">
        <f t="shared" si="36"/>
        <v>?</v>
      </c>
      <c r="CE52" s="4" t="str">
        <f t="shared" si="37"/>
        <v>Kitöltés rendben!</v>
      </c>
      <c r="CF52" s="5">
        <f t="shared" si="38"/>
        <v>1</v>
      </c>
      <c r="CG52" s="5">
        <f t="shared" si="39"/>
        <v>0</v>
      </c>
      <c r="CH52" s="5">
        <f t="shared" si="40"/>
        <v>1</v>
      </c>
    </row>
    <row r="53" spans="1:86" s="2" customFormat="1" ht="75" hidden="1" customHeight="1" x14ac:dyDescent="0.25">
      <c r="A53" s="1" t="str">
        <f t="shared" si="0"/>
        <v>Kitöltés rendben!</v>
      </c>
      <c r="B53" s="203">
        <v>1</v>
      </c>
      <c r="C53" s="202" t="s">
        <v>36</v>
      </c>
      <c r="D53" s="204" t="s">
        <v>427</v>
      </c>
      <c r="E53" s="204" t="s">
        <v>462</v>
      </c>
      <c r="F53" s="205" t="str">
        <f>VLOOKUP($G53,Összesítő!$B:$F,2,FALSE)</f>
        <v>21-10843-1-001-00-10</v>
      </c>
      <c r="G53" s="202" t="s">
        <v>251</v>
      </c>
      <c r="H53" s="205" t="str">
        <f>AY53&amp;"_"&amp;AW53&amp;"_FIV_"&amp;LEFT(Előlap!$B$6,4)</f>
        <v>4200_50_FIV_2026</v>
      </c>
      <c r="I53" s="205" t="str">
        <f>VLOOKUP($G53,Összesítő!$B:$F,5,FALSE)</f>
        <v>Nick</v>
      </c>
      <c r="J53" s="205" t="str">
        <f>VLOOKUP($G53,Összesítő!$B:$F,4,FALSE)</f>
        <v>Nick Község Önkormányzata</v>
      </c>
      <c r="K53" s="7">
        <f t="shared" si="1"/>
        <v>51285</v>
      </c>
      <c r="L53" s="203">
        <v>2027</v>
      </c>
      <c r="M53" s="203">
        <v>2030</v>
      </c>
      <c r="N53" s="13">
        <v>1285</v>
      </c>
      <c r="O53" s="8">
        <v>50000</v>
      </c>
      <c r="P53" s="8">
        <v>0</v>
      </c>
      <c r="R53" s="8">
        <v>1285</v>
      </c>
      <c r="S53" s="8">
        <v>0</v>
      </c>
      <c r="T53" s="8">
        <v>0</v>
      </c>
      <c r="U53" s="8">
        <v>0</v>
      </c>
      <c r="V53" s="8">
        <v>0</v>
      </c>
      <c r="W53" s="8">
        <v>0</v>
      </c>
      <c r="X53" s="8">
        <v>0</v>
      </c>
      <c r="Y53" s="8">
        <v>0</v>
      </c>
      <c r="Z53" s="8">
        <v>0</v>
      </c>
      <c r="AA53" s="8">
        <v>0</v>
      </c>
      <c r="AB53" s="8">
        <v>0</v>
      </c>
      <c r="AC53" s="7">
        <f t="shared" si="2"/>
        <v>1285</v>
      </c>
      <c r="AD53" s="3" t="str">
        <f t="shared" si="3"/>
        <v>A forrás egyenlő a költséggel (I.ütem).</v>
      </c>
      <c r="AF53" s="8">
        <v>3880</v>
      </c>
      <c r="AG53" s="8">
        <v>0</v>
      </c>
      <c r="AH53" s="8">
        <v>0</v>
      </c>
      <c r="AI53" s="8">
        <v>0</v>
      </c>
      <c r="AJ53" s="8">
        <v>0</v>
      </c>
      <c r="AK53" s="8">
        <v>0</v>
      </c>
      <c r="AL53" s="8">
        <v>0</v>
      </c>
      <c r="AM53" s="8">
        <v>0</v>
      </c>
      <c r="AN53" s="8">
        <v>0</v>
      </c>
      <c r="AO53" s="8">
        <v>0</v>
      </c>
      <c r="AP53" s="8">
        <v>0</v>
      </c>
      <c r="AQ53" s="7">
        <f>SUM(AF53:AP53)</f>
        <v>3880</v>
      </c>
      <c r="AR53" s="202" t="s">
        <v>464</v>
      </c>
      <c r="AS53" s="3" t="str">
        <f t="shared" si="5"/>
        <v>Forráshiányos a feladat!</v>
      </c>
      <c r="AU53" s="204" t="s">
        <v>132</v>
      </c>
      <c r="AV53" s="204" t="s">
        <v>132</v>
      </c>
      <c r="AW53" s="205">
        <f>COUNTA($G$3:G53)</f>
        <v>50</v>
      </c>
      <c r="AY53" s="9">
        <f>VLOOKUP($G53,Összesítő!$B:$F,3,FALSE)</f>
        <v>4200</v>
      </c>
      <c r="AZ53" s="9">
        <f t="shared" si="6"/>
        <v>0</v>
      </c>
      <c r="BA53" s="5">
        <f t="shared" si="7"/>
        <v>1</v>
      </c>
      <c r="BB53" s="5" t="str">
        <f t="shared" si="8"/>
        <v>RH</v>
      </c>
      <c r="BC53" s="5">
        <f t="shared" si="9"/>
        <v>1</v>
      </c>
      <c r="BD53" s="5">
        <f t="shared" si="10"/>
        <v>0</v>
      </c>
      <c r="BE53" s="5">
        <f t="shared" si="11"/>
        <v>0</v>
      </c>
      <c r="BF53" s="9" t="str">
        <f t="shared" si="12"/>
        <v>A forrás egyenlő a költséggel (I.ütem).</v>
      </c>
      <c r="BG53" s="5">
        <f t="shared" si="13"/>
        <v>1</v>
      </c>
      <c r="BH53" s="5">
        <f t="shared" si="14"/>
        <v>1</v>
      </c>
      <c r="BI53" s="5">
        <f t="shared" si="15"/>
        <v>1</v>
      </c>
      <c r="BJ53" s="5">
        <f t="shared" si="16"/>
        <v>1</v>
      </c>
      <c r="BK53" s="5">
        <f t="shared" si="17"/>
        <v>1</v>
      </c>
      <c r="BL53" s="4" t="str">
        <f t="shared" si="18"/>
        <v>Forráshiányos a feladat!</v>
      </c>
      <c r="BM53" s="5">
        <f t="shared" si="19"/>
        <v>0</v>
      </c>
      <c r="BN53" s="5">
        <f t="shared" si="20"/>
        <v>1</v>
      </c>
      <c r="BO53" s="5">
        <f t="shared" si="21"/>
        <v>0</v>
      </c>
      <c r="BP53" s="5">
        <f t="shared" si="22"/>
        <v>0</v>
      </c>
      <c r="BQ53" s="5">
        <f t="shared" si="23"/>
        <v>0</v>
      </c>
      <c r="BR53" s="9">
        <f t="shared" si="24"/>
        <v>0</v>
      </c>
      <c r="BS53" s="5">
        <f t="shared" si="25"/>
        <v>0</v>
      </c>
      <c r="BT53" s="5">
        <f t="shared" si="26"/>
        <v>0</v>
      </c>
      <c r="BU53" s="5">
        <f t="shared" si="27"/>
        <v>1</v>
      </c>
      <c r="BV53" s="5">
        <f t="shared" si="28"/>
        <v>1</v>
      </c>
      <c r="BW53" s="5">
        <f t="shared" si="29"/>
        <v>1</v>
      </c>
      <c r="BX53" s="5">
        <f t="shared" si="30"/>
        <v>1</v>
      </c>
      <c r="BY53" s="5">
        <f t="shared" si="31"/>
        <v>1</v>
      </c>
      <c r="BZ53" s="5">
        <f t="shared" si="32"/>
        <v>1</v>
      </c>
      <c r="CA53" s="5">
        <f t="shared" si="33"/>
        <v>1</v>
      </c>
      <c r="CB53" s="5">
        <f t="shared" si="34"/>
        <v>1</v>
      </c>
      <c r="CC53" s="5">
        <f t="shared" si="35"/>
        <v>1</v>
      </c>
      <c r="CD53" s="5" t="str">
        <f t="shared" si="36"/>
        <v>?</v>
      </c>
      <c r="CE53" s="4" t="str">
        <f t="shared" si="37"/>
        <v>Kitöltés rendben!</v>
      </c>
      <c r="CF53" s="5">
        <f t="shared" si="38"/>
        <v>1</v>
      </c>
      <c r="CG53" s="5">
        <f t="shared" si="39"/>
        <v>1</v>
      </c>
      <c r="CH53" s="5">
        <f t="shared" si="40"/>
        <v>1</v>
      </c>
    </row>
    <row r="54" spans="1:86" s="2" customFormat="1" ht="75" hidden="1" customHeight="1" x14ac:dyDescent="0.25">
      <c r="A54" s="1" t="str">
        <f>IF($G54="","Nincs VKR kiválasztva!",CE54)</f>
        <v>Kitöltés rendben!</v>
      </c>
      <c r="B54" s="207">
        <v>2</v>
      </c>
      <c r="C54" s="206" t="s">
        <v>108</v>
      </c>
      <c r="D54" s="208" t="s">
        <v>467</v>
      </c>
      <c r="E54" s="208" t="s">
        <v>462</v>
      </c>
      <c r="F54" s="209" t="s">
        <v>252</v>
      </c>
      <c r="G54" s="206" t="s">
        <v>251</v>
      </c>
      <c r="H54" s="209" t="s">
        <v>475</v>
      </c>
      <c r="I54" s="209" t="s">
        <v>254</v>
      </c>
      <c r="J54" s="209" t="s">
        <v>253</v>
      </c>
      <c r="K54" s="7">
        <f>N54+O54</f>
        <v>10000</v>
      </c>
      <c r="L54" s="207">
        <v>2028</v>
      </c>
      <c r="M54" s="207">
        <v>2036</v>
      </c>
      <c r="N54" s="13">
        <v>0</v>
      </c>
      <c r="O54" s="8">
        <v>10000</v>
      </c>
      <c r="P54" s="8">
        <v>0</v>
      </c>
      <c r="R54" s="8">
        <v>0</v>
      </c>
      <c r="S54" s="8">
        <v>0</v>
      </c>
      <c r="T54" s="8">
        <v>0</v>
      </c>
      <c r="U54" s="8">
        <v>0</v>
      </c>
      <c r="V54" s="8">
        <v>0</v>
      </c>
      <c r="W54" s="8">
        <v>0</v>
      </c>
      <c r="X54" s="8">
        <v>0</v>
      </c>
      <c r="Y54" s="8">
        <v>0</v>
      </c>
      <c r="Z54" s="8">
        <v>0</v>
      </c>
      <c r="AA54" s="8">
        <v>0</v>
      </c>
      <c r="AB54" s="8">
        <v>0</v>
      </c>
      <c r="AC54" s="7">
        <v>1285</v>
      </c>
      <c r="AD54" s="3" t="s">
        <v>470</v>
      </c>
      <c r="AF54" s="8">
        <v>0</v>
      </c>
      <c r="AG54" s="8">
        <v>0</v>
      </c>
      <c r="AH54" s="8">
        <v>0</v>
      </c>
      <c r="AI54" s="8">
        <v>0</v>
      </c>
      <c r="AJ54" s="8">
        <v>0</v>
      </c>
      <c r="AK54" s="8">
        <v>0</v>
      </c>
      <c r="AL54" s="8">
        <v>0</v>
      </c>
      <c r="AM54" s="8">
        <v>0</v>
      </c>
      <c r="AN54" s="8">
        <v>0</v>
      </c>
      <c r="AO54" s="8">
        <v>0</v>
      </c>
      <c r="AP54" s="8">
        <v>0</v>
      </c>
      <c r="AQ54" s="7">
        <f>SUM(AF54:AP54)</f>
        <v>0</v>
      </c>
      <c r="AR54" s="206" t="s">
        <v>464</v>
      </c>
      <c r="AS54" s="3" t="s">
        <v>476</v>
      </c>
      <c r="AU54" s="208" t="s">
        <v>132</v>
      </c>
      <c r="AV54" s="208" t="s">
        <v>132</v>
      </c>
      <c r="AW54" s="209">
        <v>50</v>
      </c>
      <c r="AY54" s="9">
        <v>4200</v>
      </c>
      <c r="AZ54" s="9">
        <v>0</v>
      </c>
      <c r="BA54" s="5">
        <v>1</v>
      </c>
      <c r="BB54" s="5" t="s">
        <v>477</v>
      </c>
      <c r="BC54" s="5">
        <v>1</v>
      </c>
      <c r="BD54" s="5">
        <v>0</v>
      </c>
      <c r="BE54" s="5">
        <v>0</v>
      </c>
      <c r="BF54" s="9" t="s">
        <v>470</v>
      </c>
      <c r="BG54" s="5">
        <v>1</v>
      </c>
      <c r="BH54" s="5">
        <v>1</v>
      </c>
      <c r="BI54" s="5">
        <v>1</v>
      </c>
      <c r="BJ54" s="5">
        <v>1</v>
      </c>
      <c r="BK54" s="5">
        <v>1</v>
      </c>
      <c r="BL54" s="4" t="s">
        <v>476</v>
      </c>
      <c r="BM54" s="5">
        <v>0</v>
      </c>
      <c r="BN54" s="5">
        <v>1</v>
      </c>
      <c r="BO54" s="5">
        <v>0</v>
      </c>
      <c r="BP54" s="5">
        <v>0</v>
      </c>
      <c r="BQ54" s="5">
        <v>0</v>
      </c>
      <c r="BR54" s="9">
        <v>0</v>
      </c>
      <c r="BS54" s="5">
        <v>0</v>
      </c>
      <c r="BT54" s="5">
        <v>0</v>
      </c>
      <c r="BU54" s="5">
        <v>1</v>
      </c>
      <c r="BV54" s="5">
        <v>1</v>
      </c>
      <c r="BW54" s="5">
        <v>1</v>
      </c>
      <c r="BX54" s="5">
        <v>1</v>
      </c>
      <c r="BY54" s="5">
        <v>1</v>
      </c>
      <c r="BZ54" s="5">
        <v>1</v>
      </c>
      <c r="CA54" s="5">
        <v>1</v>
      </c>
      <c r="CB54" s="5">
        <v>1</v>
      </c>
      <c r="CC54" s="5">
        <v>1</v>
      </c>
      <c r="CD54" s="5" t="s">
        <v>474</v>
      </c>
      <c r="CE54" s="4" t="s">
        <v>42</v>
      </c>
      <c r="CF54" s="5">
        <v>1</v>
      </c>
      <c r="CG54" s="5">
        <v>1</v>
      </c>
      <c r="CH54" s="5">
        <v>1</v>
      </c>
    </row>
    <row r="55" spans="1:86" s="2" customFormat="1" ht="45" hidden="1" customHeight="1" x14ac:dyDescent="0.25">
      <c r="A55" s="1" t="str">
        <f t="shared" si="0"/>
        <v>Kitöltés rendben!</v>
      </c>
      <c r="B55" s="203">
        <v>2</v>
      </c>
      <c r="C55" s="202" t="s">
        <v>98</v>
      </c>
      <c r="D55" s="204" t="s">
        <v>428</v>
      </c>
      <c r="E55" s="204" t="s">
        <v>462</v>
      </c>
      <c r="F55" s="205" t="str">
        <f>VLOOKUP($G55,Összesítő!$B:$F,2,FALSE)</f>
        <v>21-04695-1-002-01-14</v>
      </c>
      <c r="G55" s="202" t="s">
        <v>223</v>
      </c>
      <c r="H55" s="205" t="str">
        <f>AY55&amp;"_"&amp;AW55&amp;"_FIV_"&amp;LEFT(Előlap!$B$6,4)</f>
        <v>4193_52_FIV_2026</v>
      </c>
      <c r="I55" s="205" t="str">
        <f>VLOOKUP($G55,Összesítő!$B:$F,5,FALSE)</f>
        <v>Alsóújlak, Vasvár</v>
      </c>
      <c r="J55" s="205" t="str">
        <f>VLOOKUP($G55,Összesítő!$B:$F,4,FALSE)</f>
        <v>Alsóújlak Község Önkormányzata, Vasvár Város Önkormányzata</v>
      </c>
      <c r="K55" s="7">
        <f t="shared" si="1"/>
        <v>50000</v>
      </c>
      <c r="L55" s="203">
        <v>2034</v>
      </c>
      <c r="M55" s="203">
        <v>2036</v>
      </c>
      <c r="N55" s="13">
        <v>0</v>
      </c>
      <c r="O55" s="8">
        <v>50000</v>
      </c>
      <c r="P55" s="8">
        <v>0</v>
      </c>
      <c r="R55" s="8">
        <v>0</v>
      </c>
      <c r="S55" s="8">
        <v>0</v>
      </c>
      <c r="T55" s="8">
        <v>0</v>
      </c>
      <c r="U55" s="8">
        <v>0</v>
      </c>
      <c r="V55" s="8">
        <v>0</v>
      </c>
      <c r="W55" s="8">
        <v>0</v>
      </c>
      <c r="X55" s="8">
        <v>0</v>
      </c>
      <c r="Y55" s="8">
        <v>0</v>
      </c>
      <c r="Z55" s="8">
        <v>0</v>
      </c>
      <c r="AA55" s="8">
        <v>0</v>
      </c>
      <c r="AB55" s="8">
        <v>0</v>
      </c>
      <c r="AC55" s="7">
        <f t="shared" si="2"/>
        <v>0</v>
      </c>
      <c r="AD55" s="3" t="str">
        <f t="shared" si="3"/>
        <v>Nem rövidtávú a feladat.</v>
      </c>
      <c r="AF55" s="8">
        <v>1300</v>
      </c>
      <c r="AG55" s="8">
        <v>0</v>
      </c>
      <c r="AH55" s="8">
        <v>3906</v>
      </c>
      <c r="AI55" s="8">
        <v>0</v>
      </c>
      <c r="AJ55" s="8">
        <v>0</v>
      </c>
      <c r="AK55" s="8">
        <v>0</v>
      </c>
      <c r="AL55" s="8">
        <v>0</v>
      </c>
      <c r="AM55" s="8">
        <v>0</v>
      </c>
      <c r="AN55" s="8">
        <v>0</v>
      </c>
      <c r="AO55" s="8">
        <v>0</v>
      </c>
      <c r="AP55" s="8">
        <v>0</v>
      </c>
      <c r="AQ55" s="7">
        <f>SUM(AF55:AP55)</f>
        <v>5206</v>
      </c>
      <c r="AR55" s="202" t="s">
        <v>464</v>
      </c>
      <c r="AS55" s="3" t="str">
        <f t="shared" si="5"/>
        <v>Forráshiányos a feladat!</v>
      </c>
      <c r="AU55" s="204" t="s">
        <v>132</v>
      </c>
      <c r="AV55" s="204" t="s">
        <v>132</v>
      </c>
      <c r="AW55" s="205">
        <f>COUNTA($G$3:G55)</f>
        <v>52</v>
      </c>
      <c r="AY55" s="9">
        <f>VLOOKUP($G55,Összesítő!$B:$F,3,FALSE)</f>
        <v>4193</v>
      </c>
      <c r="AZ55" s="9">
        <f t="shared" si="6"/>
        <v>0</v>
      </c>
      <c r="BA55" s="5">
        <f t="shared" si="7"/>
        <v>1</v>
      </c>
      <c r="BB55" s="5" t="str">
        <f t="shared" si="8"/>
        <v>H</v>
      </c>
      <c r="BC55" s="5">
        <f t="shared" si="9"/>
        <v>0</v>
      </c>
      <c r="BD55" s="5">
        <f t="shared" si="10"/>
        <v>0</v>
      </c>
      <c r="BE55" s="5">
        <f t="shared" si="11"/>
        <v>0</v>
      </c>
      <c r="BF55" s="9" t="str">
        <f t="shared" si="12"/>
        <v>Nem rövidtávú a feladat.</v>
      </c>
      <c r="BG55" s="5">
        <f t="shared" si="13"/>
        <v>1</v>
      </c>
      <c r="BH55" s="5">
        <f t="shared" si="14"/>
        <v>1</v>
      </c>
      <c r="BI55" s="5">
        <f t="shared" si="15"/>
        <v>1</v>
      </c>
      <c r="BJ55" s="5">
        <f t="shared" si="16"/>
        <v>1</v>
      </c>
      <c r="BK55" s="5">
        <f t="shared" si="17"/>
        <v>1</v>
      </c>
      <c r="BL55" s="4" t="str">
        <f t="shared" si="18"/>
        <v>Forráshiányos a feladat!</v>
      </c>
      <c r="BM55" s="5">
        <f t="shared" si="19"/>
        <v>0</v>
      </c>
      <c r="BN55" s="5">
        <f t="shared" si="20"/>
        <v>1</v>
      </c>
      <c r="BO55" s="5">
        <f t="shared" si="21"/>
        <v>0</v>
      </c>
      <c r="BP55" s="5">
        <f t="shared" si="22"/>
        <v>0</v>
      </c>
      <c r="BQ55" s="5">
        <f t="shared" si="23"/>
        <v>0</v>
      </c>
      <c r="BR55" s="9">
        <f t="shared" si="24"/>
        <v>0</v>
      </c>
      <c r="BS55" s="5">
        <f t="shared" si="25"/>
        <v>0</v>
      </c>
      <c r="BT55" s="5">
        <f t="shared" si="26"/>
        <v>0</v>
      </c>
      <c r="BU55" s="5">
        <f t="shared" si="27"/>
        <v>1</v>
      </c>
      <c r="BV55" s="5">
        <f t="shared" si="28"/>
        <v>1</v>
      </c>
      <c r="BW55" s="5">
        <f t="shared" si="29"/>
        <v>1</v>
      </c>
      <c r="BX55" s="5">
        <f t="shared" si="30"/>
        <v>1</v>
      </c>
      <c r="BY55" s="5">
        <f t="shared" si="31"/>
        <v>1</v>
      </c>
      <c r="BZ55" s="5">
        <f t="shared" si="32"/>
        <v>1</v>
      </c>
      <c r="CA55" s="5">
        <f t="shared" si="33"/>
        <v>1</v>
      </c>
      <c r="CB55" s="5">
        <f t="shared" si="34"/>
        <v>1</v>
      </c>
      <c r="CC55" s="5">
        <f t="shared" si="35"/>
        <v>1</v>
      </c>
      <c r="CD55" s="5" t="str">
        <f t="shared" si="36"/>
        <v>?</v>
      </c>
      <c r="CE55" s="4" t="str">
        <f t="shared" si="37"/>
        <v>Kitöltés rendben!</v>
      </c>
      <c r="CF55" s="5">
        <f t="shared" si="38"/>
        <v>1</v>
      </c>
      <c r="CG55" s="5">
        <f t="shared" si="39"/>
        <v>0</v>
      </c>
      <c r="CH55" s="5">
        <f t="shared" si="40"/>
        <v>1</v>
      </c>
    </row>
    <row r="56" spans="1:86" s="2" customFormat="1" ht="45" hidden="1" customHeight="1" x14ac:dyDescent="0.25">
      <c r="A56" s="1" t="str">
        <f t="shared" si="0"/>
        <v>Kitöltés rendben!</v>
      </c>
      <c r="B56" s="203">
        <v>2</v>
      </c>
      <c r="C56" s="202" t="s">
        <v>36</v>
      </c>
      <c r="D56" s="204" t="s">
        <v>429</v>
      </c>
      <c r="E56" s="204" t="s">
        <v>462</v>
      </c>
      <c r="F56" s="205" t="str">
        <f>VLOOKUP($G56,Összesítő!$B:$F,2,FALSE)</f>
        <v>21-04695-1-002-01-14</v>
      </c>
      <c r="G56" s="202" t="s">
        <v>223</v>
      </c>
      <c r="H56" s="205" t="str">
        <f>AY56&amp;"_"&amp;AW56&amp;"_FIV_"&amp;LEFT(Előlap!$B$6,4)</f>
        <v>4193_53_FIV_2026</v>
      </c>
      <c r="I56" s="205" t="str">
        <f>VLOOKUP($G56,Összesítő!$B:$F,5,FALSE)</f>
        <v>Alsóújlak, Vasvár</v>
      </c>
      <c r="J56" s="205" t="str">
        <f>VLOOKUP($G56,Összesítő!$B:$F,4,FALSE)</f>
        <v>Alsóújlak Község Önkormányzata, Vasvár Város Önkormányzata</v>
      </c>
      <c r="K56" s="7">
        <f t="shared" si="1"/>
        <v>1000000</v>
      </c>
      <c r="L56" s="203">
        <v>2035</v>
      </c>
      <c r="M56" s="203">
        <v>2036</v>
      </c>
      <c r="N56" s="13">
        <v>0</v>
      </c>
      <c r="O56" s="8">
        <v>1000000</v>
      </c>
      <c r="P56" s="8">
        <v>0</v>
      </c>
      <c r="R56" s="8">
        <v>0</v>
      </c>
      <c r="S56" s="8">
        <v>0</v>
      </c>
      <c r="T56" s="8">
        <v>0</v>
      </c>
      <c r="U56" s="8">
        <v>0</v>
      </c>
      <c r="V56" s="8">
        <v>0</v>
      </c>
      <c r="W56" s="8">
        <v>0</v>
      </c>
      <c r="X56" s="8">
        <v>0</v>
      </c>
      <c r="Y56" s="8">
        <v>0</v>
      </c>
      <c r="Z56" s="8">
        <v>0</v>
      </c>
      <c r="AA56" s="8">
        <v>0</v>
      </c>
      <c r="AB56" s="8">
        <v>0</v>
      </c>
      <c r="AC56" s="7">
        <f t="shared" si="2"/>
        <v>0</v>
      </c>
      <c r="AD56" s="3" t="str">
        <f t="shared" si="3"/>
        <v>Nem rövidtávú a feladat.</v>
      </c>
      <c r="AF56" s="8">
        <v>32500</v>
      </c>
      <c r="AG56" s="8">
        <v>0</v>
      </c>
      <c r="AH56" s="8">
        <v>0</v>
      </c>
      <c r="AI56" s="8">
        <v>0</v>
      </c>
      <c r="AJ56" s="8">
        <v>0</v>
      </c>
      <c r="AK56" s="8">
        <v>0</v>
      </c>
      <c r="AL56" s="8">
        <v>0</v>
      </c>
      <c r="AM56" s="8">
        <v>0</v>
      </c>
      <c r="AN56" s="8">
        <v>0</v>
      </c>
      <c r="AO56" s="8">
        <v>0</v>
      </c>
      <c r="AP56" s="8">
        <v>0</v>
      </c>
      <c r="AQ56" s="7">
        <f t="shared" si="4"/>
        <v>32500</v>
      </c>
      <c r="AR56" s="202" t="s">
        <v>464</v>
      </c>
      <c r="AS56" s="3" t="str">
        <f t="shared" si="5"/>
        <v>Forráshiányos a feladat!</v>
      </c>
      <c r="AU56" s="204" t="s">
        <v>132</v>
      </c>
      <c r="AV56" s="204" t="s">
        <v>132</v>
      </c>
      <c r="AW56" s="205">
        <f>COUNTA($G$3:G56)</f>
        <v>53</v>
      </c>
      <c r="AY56" s="9">
        <f>VLOOKUP($G56,Összesítő!$B:$F,3,FALSE)</f>
        <v>4193</v>
      </c>
      <c r="AZ56" s="9">
        <f t="shared" si="6"/>
        <v>0</v>
      </c>
      <c r="BA56" s="5">
        <f t="shared" si="7"/>
        <v>1</v>
      </c>
      <c r="BB56" s="5" t="str">
        <f t="shared" si="8"/>
        <v>H</v>
      </c>
      <c r="BC56" s="5">
        <f t="shared" si="9"/>
        <v>0</v>
      </c>
      <c r="BD56" s="5">
        <f t="shared" si="10"/>
        <v>0</v>
      </c>
      <c r="BE56" s="5">
        <f t="shared" si="11"/>
        <v>0</v>
      </c>
      <c r="BF56" s="9" t="str">
        <f t="shared" si="12"/>
        <v>Nem rövidtávú a feladat.</v>
      </c>
      <c r="BG56" s="5">
        <f t="shared" si="13"/>
        <v>1</v>
      </c>
      <c r="BH56" s="5">
        <f t="shared" si="14"/>
        <v>1</v>
      </c>
      <c r="BI56" s="5">
        <f t="shared" si="15"/>
        <v>1</v>
      </c>
      <c r="BJ56" s="5">
        <f t="shared" si="16"/>
        <v>1</v>
      </c>
      <c r="BK56" s="5">
        <f t="shared" si="17"/>
        <v>1</v>
      </c>
      <c r="BL56" s="4" t="str">
        <f t="shared" si="18"/>
        <v>Forráshiányos a feladat!</v>
      </c>
      <c r="BM56" s="5">
        <f t="shared" si="19"/>
        <v>0</v>
      </c>
      <c r="BN56" s="5">
        <f t="shared" si="20"/>
        <v>1</v>
      </c>
      <c r="BO56" s="5">
        <f t="shared" si="21"/>
        <v>0</v>
      </c>
      <c r="BP56" s="5">
        <f t="shared" si="22"/>
        <v>0</v>
      </c>
      <c r="BQ56" s="5">
        <f t="shared" si="23"/>
        <v>0</v>
      </c>
      <c r="BR56" s="9">
        <f t="shared" si="24"/>
        <v>0</v>
      </c>
      <c r="BS56" s="5">
        <f t="shared" si="25"/>
        <v>0</v>
      </c>
      <c r="BT56" s="5">
        <f t="shared" si="26"/>
        <v>0</v>
      </c>
      <c r="BU56" s="5">
        <f t="shared" si="27"/>
        <v>1</v>
      </c>
      <c r="BV56" s="5">
        <f t="shared" si="28"/>
        <v>1</v>
      </c>
      <c r="BW56" s="5">
        <f t="shared" si="29"/>
        <v>1</v>
      </c>
      <c r="BX56" s="5">
        <f t="shared" si="30"/>
        <v>1</v>
      </c>
      <c r="BY56" s="5">
        <f t="shared" si="31"/>
        <v>1</v>
      </c>
      <c r="BZ56" s="5">
        <f t="shared" si="32"/>
        <v>1</v>
      </c>
      <c r="CA56" s="5">
        <f t="shared" si="33"/>
        <v>1</v>
      </c>
      <c r="CB56" s="5">
        <f t="shared" si="34"/>
        <v>1</v>
      </c>
      <c r="CC56" s="5">
        <f t="shared" si="35"/>
        <v>1</v>
      </c>
      <c r="CD56" s="5" t="str">
        <f t="shared" si="36"/>
        <v>?</v>
      </c>
      <c r="CE56" s="4" t="str">
        <f t="shared" si="37"/>
        <v>Kitöltés rendben!</v>
      </c>
      <c r="CF56" s="5">
        <f t="shared" si="38"/>
        <v>1</v>
      </c>
      <c r="CG56" s="5">
        <f t="shared" si="39"/>
        <v>0</v>
      </c>
      <c r="CH56" s="5">
        <f t="shared" si="40"/>
        <v>1</v>
      </c>
    </row>
    <row r="57" spans="1:86" s="2" customFormat="1" ht="45" hidden="1" customHeight="1" x14ac:dyDescent="0.25">
      <c r="A57" s="1" t="str">
        <f>IF($G57="","Nincs VKR kiválasztva!",CE57)</f>
        <v>Kitöltés rendben!</v>
      </c>
      <c r="B57" s="207">
        <v>2</v>
      </c>
      <c r="C57" s="206" t="s">
        <v>108</v>
      </c>
      <c r="D57" s="208" t="s">
        <v>467</v>
      </c>
      <c r="E57" s="208" t="s">
        <v>462</v>
      </c>
      <c r="F57" s="209" t="str">
        <f>VLOOKUP($G57,Összesítő!$B:$F,2,FALSE)</f>
        <v>21-04695-1-002-01-14</v>
      </c>
      <c r="G57" s="206" t="s">
        <v>223</v>
      </c>
      <c r="H57" s="209" t="str">
        <f>AY57&amp;"_"&amp;AW57&amp;"_FIV_"&amp;LEFT(Előlap!$B$6,4)</f>
        <v>4193_54_FIV_2026</v>
      </c>
      <c r="I57" s="209" t="str">
        <f>VLOOKUP($G57,Összesítő!$B:$F,5,FALSE)</f>
        <v>Alsóújlak, Vasvár</v>
      </c>
      <c r="J57" s="209" t="str">
        <f>VLOOKUP($G57,Összesítő!$B:$F,4,FALSE)</f>
        <v>Alsóújlak Község Önkormányzata, Vasvár Város Önkormányzata</v>
      </c>
      <c r="K57" s="7">
        <f t="shared" ref="K57" si="131">N57+O57</f>
        <v>30000</v>
      </c>
      <c r="L57" s="207">
        <v>2028</v>
      </c>
      <c r="M57" s="207">
        <v>2036</v>
      </c>
      <c r="N57" s="13">
        <v>0</v>
      </c>
      <c r="O57" s="8">
        <v>30000</v>
      </c>
      <c r="P57" s="8">
        <v>0</v>
      </c>
      <c r="R57" s="8">
        <v>0</v>
      </c>
      <c r="S57" s="8">
        <v>0</v>
      </c>
      <c r="T57" s="8">
        <v>0</v>
      </c>
      <c r="U57" s="8">
        <v>0</v>
      </c>
      <c r="V57" s="8">
        <v>0</v>
      </c>
      <c r="W57" s="8">
        <v>0</v>
      </c>
      <c r="X57" s="8">
        <v>0</v>
      </c>
      <c r="Y57" s="8">
        <v>0</v>
      </c>
      <c r="Z57" s="8">
        <v>0</v>
      </c>
      <c r="AA57" s="8">
        <v>0</v>
      </c>
      <c r="AB57" s="8">
        <v>0</v>
      </c>
      <c r="AC57" s="7">
        <f t="shared" ref="AC57" si="132">SUM(R57:AB57)</f>
        <v>0</v>
      </c>
      <c r="AD57" s="3" t="str">
        <f t="shared" ref="AD57" si="133">IF($G57="","Nincs VKR kiválasztva!",IF(BA57=0,"Hiányos kitöltés!",BF57))</f>
        <v>Nem rövidtávú a feladat.</v>
      </c>
      <c r="AF57" s="8">
        <v>0</v>
      </c>
      <c r="AG57" s="8">
        <v>0</v>
      </c>
      <c r="AH57" s="8">
        <v>0</v>
      </c>
      <c r="AI57" s="8">
        <v>0</v>
      </c>
      <c r="AJ57" s="8">
        <v>0</v>
      </c>
      <c r="AK57" s="8">
        <v>0</v>
      </c>
      <c r="AL57" s="8">
        <v>0</v>
      </c>
      <c r="AM57" s="8">
        <v>0</v>
      </c>
      <c r="AN57" s="8">
        <v>0</v>
      </c>
      <c r="AO57" s="8">
        <v>0</v>
      </c>
      <c r="AP57" s="8">
        <v>0</v>
      </c>
      <c r="AQ57" s="7">
        <f t="shared" ref="AQ57" si="134">SUM(AF57:AP57)</f>
        <v>0</v>
      </c>
      <c r="AR57" s="206" t="s">
        <v>464</v>
      </c>
      <c r="AS57" s="3" t="str">
        <f t="shared" si="5"/>
        <v>Forráshiányos a feladat!</v>
      </c>
      <c r="AU57" s="208" t="s">
        <v>132</v>
      </c>
      <c r="AV57" s="208" t="s">
        <v>132</v>
      </c>
      <c r="AW57" s="209">
        <f>COUNTA($G$3:G57)</f>
        <v>54</v>
      </c>
      <c r="AY57" s="9">
        <f>VLOOKUP($G57,Összesítő!$B:$F,3,FALSE)</f>
        <v>4193</v>
      </c>
      <c r="AZ57" s="9">
        <f t="shared" si="6"/>
        <v>0</v>
      </c>
      <c r="BA57" s="5">
        <f t="shared" si="7"/>
        <v>1</v>
      </c>
      <c r="BB57" s="5" t="str">
        <f t="shared" si="8"/>
        <v>H</v>
      </c>
      <c r="BC57" s="5">
        <f t="shared" ref="BC57" si="135">IF(OR(BB57="R",BB57="RH"),1,0)</f>
        <v>0</v>
      </c>
      <c r="BD57" s="5">
        <f t="shared" si="10"/>
        <v>0</v>
      </c>
      <c r="BE57" s="5">
        <f t="shared" si="11"/>
        <v>0</v>
      </c>
      <c r="BF57" s="9" t="str">
        <f t="shared" si="12"/>
        <v>Nem rövidtávú a feladat.</v>
      </c>
      <c r="BG57" s="5">
        <f t="shared" si="13"/>
        <v>1</v>
      </c>
      <c r="BH57" s="5">
        <f t="shared" si="14"/>
        <v>1</v>
      </c>
      <c r="BI57" s="5">
        <f t="shared" si="15"/>
        <v>1</v>
      </c>
      <c r="BJ57" s="5">
        <f t="shared" si="16"/>
        <v>1</v>
      </c>
      <c r="BK57" s="5">
        <f t="shared" ref="BK57" si="136">IF(AND($BJ57=1,$O57=$AQ57),1,IF(AND($BJ57=1,$O57&gt;$AQ57,AR57="igen"),1,0))</f>
        <v>1</v>
      </c>
      <c r="BL57" s="4" t="str">
        <f t="shared" si="18"/>
        <v>Forráshiányos a feladat!</v>
      </c>
      <c r="BM57" s="5">
        <f t="shared" si="19"/>
        <v>0</v>
      </c>
      <c r="BN57" s="5">
        <f t="shared" si="20"/>
        <v>1</v>
      </c>
      <c r="BO57" s="5">
        <f t="shared" si="21"/>
        <v>0</v>
      </c>
      <c r="BP57" s="5">
        <f t="shared" si="22"/>
        <v>0</v>
      </c>
      <c r="BQ57" s="5">
        <f t="shared" si="23"/>
        <v>0</v>
      </c>
      <c r="BR57" s="9">
        <f t="shared" si="24"/>
        <v>0</v>
      </c>
      <c r="BS57" s="5">
        <f t="shared" si="25"/>
        <v>0</v>
      </c>
      <c r="BT57" s="5">
        <f t="shared" si="26"/>
        <v>0</v>
      </c>
      <c r="BU57" s="5">
        <f t="shared" si="27"/>
        <v>1</v>
      </c>
      <c r="BV57" s="5">
        <f t="shared" si="28"/>
        <v>1</v>
      </c>
      <c r="BW57" s="5">
        <f t="shared" si="29"/>
        <v>1</v>
      </c>
      <c r="BX57" s="5">
        <f t="shared" si="30"/>
        <v>1</v>
      </c>
      <c r="BY57" s="5">
        <f t="shared" si="31"/>
        <v>1</v>
      </c>
      <c r="BZ57" s="5">
        <f t="shared" si="32"/>
        <v>1</v>
      </c>
      <c r="CA57" s="5">
        <f t="shared" si="33"/>
        <v>1</v>
      </c>
      <c r="CB57" s="5">
        <f t="shared" si="34"/>
        <v>1</v>
      </c>
      <c r="CC57" s="5">
        <f t="shared" si="35"/>
        <v>1</v>
      </c>
      <c r="CD57" s="5" t="str">
        <f t="shared" si="36"/>
        <v>?</v>
      </c>
      <c r="CE57" s="4" t="str">
        <f t="shared" ref="CE57" si="137">IF($BA57=0,$CD57,IF($BG57=0,"I. ütem forrása nincs kitöltve!",IF($BJ57=0,"II. ütem forrása nincs kitöltve!",IF($BD57=1,"Költségek üteme nem megfelelő (az időtartam és a költség üteme eltér)!",IF(AND(BH57=0,$BA57=1,$BJ57=1,$BD57=1),"Kötelező cellák kitöltve, de az I. ütem forrása hibás!",IF(AND(BJ57=0,$BA57=1,$BJ57=1,$BD57=1),"Kötelező cellák kitöltve, de a II. ütem forrása hibás!",IF(AND($BO57=1,$AZ57&lt;30),"Nullás a rövidtávú feladat és rövid (hiányzik) a hozzá tartozó indoklás!",IF(AND($BP57=1,$AZ57&lt;30),"Nullás a hosszútávú feladat és rövid (hiányzik) a hozzá tartozó indoklás!",IF(AND(BN57=1,C57="1811_RENDKÍVÜLI"),"II. ütemre nem tervezhet Rendkívüli feladatot!",IF(BH57=0,AD57,IF(BK57=0,AS57,IF(AND(BC57=1,$P57&gt;$N57),"EM rendelet 2. melléklet terhére elszámolt költség nem lehet nagyobb az I. ütemre tervezett tényleges költségnél!",IF($AC57&gt;$N57,"Többlet forrást jelölt meg az I. ütemnél! A forrás ne legyen több a költségnél.",IF($AQ57&gt;$O57,"Többlet forrást jelölt meg a II. ütemnél! A forrás ne legyen több a költségnél.","Kitöltés rendben!"))))))))))))))</f>
        <v>Kitöltés rendben!</v>
      </c>
      <c r="CF57" s="5">
        <f t="shared" ref="CF57" si="138">IF(A57="Kitöltés rendben!",1,0)</f>
        <v>1</v>
      </c>
      <c r="CG57" s="5">
        <f t="shared" si="39"/>
        <v>0</v>
      </c>
      <c r="CH57" s="5">
        <f t="shared" si="40"/>
        <v>1</v>
      </c>
    </row>
    <row r="58" spans="1:86" s="2" customFormat="1" ht="45" hidden="1" customHeight="1" x14ac:dyDescent="0.25">
      <c r="A58" s="1" t="str">
        <f t="shared" si="0"/>
        <v>Kitöltés rendben!</v>
      </c>
      <c r="B58" s="203">
        <v>0</v>
      </c>
      <c r="C58" s="202" t="s">
        <v>113</v>
      </c>
      <c r="D58" s="204" t="s">
        <v>420</v>
      </c>
      <c r="E58" s="204" t="s">
        <v>462</v>
      </c>
      <c r="F58" s="205" t="str">
        <f>VLOOKUP($G58,Összesítő!$B:$F,2,FALSE)</f>
        <v>21-04695-1-002-01-14</v>
      </c>
      <c r="G58" s="202" t="s">
        <v>223</v>
      </c>
      <c r="H58" s="205" t="str">
        <f>AY58&amp;"_"&amp;AW58&amp;"_FIV_"&amp;LEFT(Előlap!$B$6,4)</f>
        <v>4193_55_FIV_2026</v>
      </c>
      <c r="I58" s="205" t="str">
        <f>VLOOKUP($G58,Összesítő!$B:$F,5,FALSE)</f>
        <v>Alsóújlak, Vasvár</v>
      </c>
      <c r="J58" s="205" t="str">
        <f>VLOOKUP($G58,Összesítő!$B:$F,4,FALSE)</f>
        <v>Alsóújlak Község Önkormányzata, Vasvár Város Önkormányzata</v>
      </c>
      <c r="K58" s="7">
        <f t="shared" si="1"/>
        <v>0</v>
      </c>
      <c r="L58" s="203">
        <v>2027</v>
      </c>
      <c r="M58" s="203">
        <v>2027</v>
      </c>
      <c r="N58" s="13">
        <v>0</v>
      </c>
      <c r="O58" s="8">
        <v>0</v>
      </c>
      <c r="P58" s="8">
        <v>0</v>
      </c>
      <c r="R58" s="8">
        <v>0</v>
      </c>
      <c r="S58" s="8">
        <v>0</v>
      </c>
      <c r="T58" s="8">
        <v>0</v>
      </c>
      <c r="U58" s="8">
        <v>0</v>
      </c>
      <c r="V58" s="8">
        <v>0</v>
      </c>
      <c r="W58" s="8">
        <v>0</v>
      </c>
      <c r="X58" s="8">
        <v>0</v>
      </c>
      <c r="Y58" s="8">
        <v>0</v>
      </c>
      <c r="Z58" s="8">
        <v>0</v>
      </c>
      <c r="AA58" s="8">
        <v>0</v>
      </c>
      <c r="AB58" s="8">
        <v>0</v>
      </c>
      <c r="AC58" s="7">
        <f t="shared" si="2"/>
        <v>0</v>
      </c>
      <c r="AD58" s="3" t="str">
        <f t="shared" si="3"/>
        <v>A forrás egyenlő a költséggel (I.ütem).</v>
      </c>
      <c r="AF58" s="8">
        <v>0</v>
      </c>
      <c r="AG58" s="8">
        <v>0</v>
      </c>
      <c r="AH58" s="8">
        <v>0</v>
      </c>
      <c r="AI58" s="8">
        <v>0</v>
      </c>
      <c r="AJ58" s="8">
        <v>0</v>
      </c>
      <c r="AK58" s="8">
        <v>0</v>
      </c>
      <c r="AL58" s="8">
        <v>0</v>
      </c>
      <c r="AM58" s="8">
        <v>0</v>
      </c>
      <c r="AN58" s="8">
        <v>0</v>
      </c>
      <c r="AO58" s="8">
        <v>0</v>
      </c>
      <c r="AP58" s="8">
        <v>0</v>
      </c>
      <c r="AQ58" s="7">
        <f t="shared" si="4"/>
        <v>0</v>
      </c>
      <c r="AR58" s="202" t="s">
        <v>464</v>
      </c>
      <c r="AS58" s="3" t="str">
        <f t="shared" si="5"/>
        <v>Nem hosszútávú a feladat.</v>
      </c>
      <c r="AU58" s="204" t="s">
        <v>465</v>
      </c>
      <c r="AV58" s="204" t="s">
        <v>132</v>
      </c>
      <c r="AW58" s="205">
        <f>COUNTA($G$3:G58)</f>
        <v>55</v>
      </c>
      <c r="AY58" s="9">
        <f>VLOOKUP($G58,Összesítő!$B:$F,3,FALSE)</f>
        <v>4193</v>
      </c>
      <c r="AZ58" s="9">
        <f t="shared" si="6"/>
        <v>39</v>
      </c>
      <c r="BA58" s="5">
        <f t="shared" si="7"/>
        <v>1</v>
      </c>
      <c r="BB58" s="5" t="str">
        <f t="shared" si="8"/>
        <v>R</v>
      </c>
      <c r="BC58" s="5">
        <f t="shared" si="9"/>
        <v>1</v>
      </c>
      <c r="BD58" s="5">
        <f t="shared" si="10"/>
        <v>0</v>
      </c>
      <c r="BE58" s="5">
        <f t="shared" si="11"/>
        <v>0</v>
      </c>
      <c r="BF58" s="9" t="str">
        <f t="shared" si="12"/>
        <v>A forrás egyenlő a költséggel (I.ütem).</v>
      </c>
      <c r="BG58" s="5">
        <f t="shared" si="13"/>
        <v>1</v>
      </c>
      <c r="BH58" s="5">
        <f t="shared" si="14"/>
        <v>1</v>
      </c>
      <c r="BI58" s="5">
        <f t="shared" si="15"/>
        <v>0</v>
      </c>
      <c r="BJ58" s="5">
        <f t="shared" si="16"/>
        <v>1</v>
      </c>
      <c r="BK58" s="5">
        <f t="shared" si="17"/>
        <v>1</v>
      </c>
      <c r="BL58" s="4" t="str">
        <f t="shared" si="18"/>
        <v>Nem hosszútávú a feladat.</v>
      </c>
      <c r="BM58" s="5">
        <f t="shared" si="19"/>
        <v>1</v>
      </c>
      <c r="BN58" s="5">
        <f t="shared" si="20"/>
        <v>0</v>
      </c>
      <c r="BO58" s="5">
        <f t="shared" si="21"/>
        <v>1</v>
      </c>
      <c r="BP58" s="5">
        <f t="shared" si="22"/>
        <v>0</v>
      </c>
      <c r="BQ58" s="5">
        <f t="shared" si="23"/>
        <v>1</v>
      </c>
      <c r="BR58" s="9" t="str">
        <f t="shared" si="24"/>
        <v>Nincs hosszútávú terv!</v>
      </c>
      <c r="BS58" s="5">
        <f t="shared" si="25"/>
        <v>1</v>
      </c>
      <c r="BT58" s="5">
        <f t="shared" si="26"/>
        <v>0</v>
      </c>
      <c r="BU58" s="5">
        <f t="shared" si="27"/>
        <v>1</v>
      </c>
      <c r="BV58" s="5">
        <f t="shared" si="28"/>
        <v>1</v>
      </c>
      <c r="BW58" s="5">
        <f t="shared" si="29"/>
        <v>1</v>
      </c>
      <c r="BX58" s="5">
        <f t="shared" si="30"/>
        <v>1</v>
      </c>
      <c r="BY58" s="5">
        <f t="shared" si="31"/>
        <v>1</v>
      </c>
      <c r="BZ58" s="5">
        <f t="shared" si="32"/>
        <v>1</v>
      </c>
      <c r="CA58" s="5">
        <f t="shared" si="33"/>
        <v>1</v>
      </c>
      <c r="CB58" s="5">
        <f t="shared" si="34"/>
        <v>1</v>
      </c>
      <c r="CC58" s="5">
        <f t="shared" si="35"/>
        <v>1</v>
      </c>
      <c r="CD58" s="5" t="str">
        <f t="shared" si="36"/>
        <v>?</v>
      </c>
      <c r="CE58" s="4" t="str">
        <f t="shared" si="37"/>
        <v>Kitöltés rendben!</v>
      </c>
      <c r="CF58" s="5">
        <f t="shared" si="38"/>
        <v>1</v>
      </c>
      <c r="CG58" s="5">
        <f t="shared" si="39"/>
        <v>1</v>
      </c>
      <c r="CH58" s="5">
        <f t="shared" si="40"/>
        <v>0</v>
      </c>
    </row>
    <row r="59" spans="1:86" s="2" customFormat="1" ht="30" hidden="1" customHeight="1" x14ac:dyDescent="0.25">
      <c r="A59" s="1" t="str">
        <f t="shared" si="0"/>
        <v>Kitöltés rendben!</v>
      </c>
      <c r="B59" s="203">
        <v>2</v>
      </c>
      <c r="C59" s="202" t="s">
        <v>36</v>
      </c>
      <c r="D59" s="204" t="s">
        <v>414</v>
      </c>
      <c r="E59" s="204" t="s">
        <v>462</v>
      </c>
      <c r="F59" s="205" t="str">
        <f>VLOOKUP($G59,Összesítő!$B:$F,2,FALSE)</f>
        <v>21-20880-1-001-01-01</v>
      </c>
      <c r="G59" s="202" t="s">
        <v>319</v>
      </c>
      <c r="H59" s="205" t="str">
        <f>AY59&amp;"_"&amp;AW59&amp;"_FIV_"&amp;LEFT(Előlap!$B$6,4)</f>
        <v>4217_56_FIV_2026</v>
      </c>
      <c r="I59" s="205" t="str">
        <f>VLOOKUP($G59,Összesítő!$B:$F,5,FALSE)</f>
        <v>Hosszúpereszteg - Szajk üdülőterület</v>
      </c>
      <c r="J59" s="205" t="str">
        <f>VLOOKUP($G59,Összesítő!$B:$F,4,FALSE)</f>
        <v>Hosszúpereszteg Község Önkormányzata</v>
      </c>
      <c r="K59" s="7">
        <f t="shared" si="1"/>
        <v>500000</v>
      </c>
      <c r="L59" s="203">
        <v>2035</v>
      </c>
      <c r="M59" s="203">
        <v>2036</v>
      </c>
      <c r="N59" s="13">
        <v>0</v>
      </c>
      <c r="O59" s="8">
        <v>500000</v>
      </c>
      <c r="P59" s="8">
        <v>0</v>
      </c>
      <c r="R59" s="8">
        <v>0</v>
      </c>
      <c r="S59" s="8">
        <v>0</v>
      </c>
      <c r="T59" s="8">
        <v>0</v>
      </c>
      <c r="U59" s="8">
        <v>0</v>
      </c>
      <c r="V59" s="8">
        <v>0</v>
      </c>
      <c r="W59" s="8">
        <v>0</v>
      </c>
      <c r="X59" s="8">
        <v>0</v>
      </c>
      <c r="Y59" s="8">
        <v>0</v>
      </c>
      <c r="Z59" s="8">
        <v>0</v>
      </c>
      <c r="AA59" s="8">
        <v>0</v>
      </c>
      <c r="AB59" s="8">
        <v>0</v>
      </c>
      <c r="AC59" s="7">
        <f t="shared" si="2"/>
        <v>0</v>
      </c>
      <c r="AD59" s="3" t="str">
        <f t="shared" si="3"/>
        <v>Nem rövidtávú a feladat.</v>
      </c>
      <c r="AF59" s="8">
        <v>200</v>
      </c>
      <c r="AG59" s="8">
        <v>0</v>
      </c>
      <c r="AH59" s="8">
        <v>0</v>
      </c>
      <c r="AI59" s="8">
        <v>0</v>
      </c>
      <c r="AJ59" s="8">
        <v>0</v>
      </c>
      <c r="AK59" s="8">
        <v>0</v>
      </c>
      <c r="AL59" s="8">
        <v>0</v>
      </c>
      <c r="AM59" s="8">
        <v>0</v>
      </c>
      <c r="AN59" s="8">
        <v>0</v>
      </c>
      <c r="AO59" s="8">
        <v>0</v>
      </c>
      <c r="AP59" s="8">
        <v>0</v>
      </c>
      <c r="AQ59" s="7">
        <f t="shared" si="4"/>
        <v>200</v>
      </c>
      <c r="AR59" s="202" t="s">
        <v>464</v>
      </c>
      <c r="AS59" s="3" t="str">
        <f t="shared" si="5"/>
        <v>Forráshiányos a feladat!</v>
      </c>
      <c r="AU59" s="204" t="s">
        <v>132</v>
      </c>
      <c r="AV59" s="204" t="s">
        <v>132</v>
      </c>
      <c r="AW59" s="205">
        <f>COUNTA($G$3:G59)</f>
        <v>56</v>
      </c>
      <c r="AY59" s="9">
        <f>VLOOKUP($G59,Összesítő!$B:$F,3,FALSE)</f>
        <v>4217</v>
      </c>
      <c r="AZ59" s="9">
        <f t="shared" si="6"/>
        <v>0</v>
      </c>
      <c r="BA59" s="5">
        <f t="shared" si="7"/>
        <v>1</v>
      </c>
      <c r="BB59" s="5" t="str">
        <f t="shared" si="8"/>
        <v>H</v>
      </c>
      <c r="BC59" s="5">
        <f t="shared" si="9"/>
        <v>0</v>
      </c>
      <c r="BD59" s="5">
        <f t="shared" si="10"/>
        <v>0</v>
      </c>
      <c r="BE59" s="5">
        <f t="shared" si="11"/>
        <v>0</v>
      </c>
      <c r="BF59" s="9" t="str">
        <f t="shared" si="12"/>
        <v>Nem rövidtávú a feladat.</v>
      </c>
      <c r="BG59" s="5">
        <f t="shared" si="13"/>
        <v>1</v>
      </c>
      <c r="BH59" s="5">
        <f t="shared" si="14"/>
        <v>1</v>
      </c>
      <c r="BI59" s="5">
        <f t="shared" si="15"/>
        <v>1</v>
      </c>
      <c r="BJ59" s="5">
        <f t="shared" si="16"/>
        <v>1</v>
      </c>
      <c r="BK59" s="5">
        <f t="shared" si="17"/>
        <v>1</v>
      </c>
      <c r="BL59" s="4" t="str">
        <f t="shared" si="18"/>
        <v>Forráshiányos a feladat!</v>
      </c>
      <c r="BM59" s="5">
        <f t="shared" si="19"/>
        <v>0</v>
      </c>
      <c r="BN59" s="5">
        <f t="shared" si="20"/>
        <v>1</v>
      </c>
      <c r="BO59" s="5">
        <f t="shared" si="21"/>
        <v>0</v>
      </c>
      <c r="BP59" s="5">
        <f t="shared" si="22"/>
        <v>0</v>
      </c>
      <c r="BQ59" s="5">
        <f t="shared" si="23"/>
        <v>0</v>
      </c>
      <c r="BR59" s="9">
        <f t="shared" si="24"/>
        <v>0</v>
      </c>
      <c r="BS59" s="5">
        <f t="shared" si="25"/>
        <v>0</v>
      </c>
      <c r="BT59" s="5">
        <f t="shared" si="26"/>
        <v>0</v>
      </c>
      <c r="BU59" s="5">
        <f t="shared" si="27"/>
        <v>1</v>
      </c>
      <c r="BV59" s="5">
        <f t="shared" si="28"/>
        <v>1</v>
      </c>
      <c r="BW59" s="5">
        <f t="shared" si="29"/>
        <v>1</v>
      </c>
      <c r="BX59" s="5">
        <f t="shared" si="30"/>
        <v>1</v>
      </c>
      <c r="BY59" s="5">
        <f t="shared" si="31"/>
        <v>1</v>
      </c>
      <c r="BZ59" s="5">
        <f t="shared" si="32"/>
        <v>1</v>
      </c>
      <c r="CA59" s="5">
        <f t="shared" si="33"/>
        <v>1</v>
      </c>
      <c r="CB59" s="5">
        <f t="shared" si="34"/>
        <v>1</v>
      </c>
      <c r="CC59" s="5">
        <f t="shared" si="35"/>
        <v>1</v>
      </c>
      <c r="CD59" s="5" t="str">
        <f t="shared" si="36"/>
        <v>?</v>
      </c>
      <c r="CE59" s="4" t="str">
        <f t="shared" si="37"/>
        <v>Kitöltés rendben!</v>
      </c>
      <c r="CF59" s="5">
        <f t="shared" si="38"/>
        <v>1</v>
      </c>
      <c r="CG59" s="5">
        <f t="shared" si="39"/>
        <v>0</v>
      </c>
      <c r="CH59" s="5">
        <f t="shared" si="40"/>
        <v>1</v>
      </c>
    </row>
    <row r="60" spans="1:86" s="2" customFormat="1" ht="60" hidden="1" customHeight="1" x14ac:dyDescent="0.25">
      <c r="A60" s="1" t="str">
        <f>IF($G60="","Nincs VKR kiválasztva!",CE60)</f>
        <v>Kitöltés rendben!</v>
      </c>
      <c r="B60" s="203">
        <v>2</v>
      </c>
      <c r="C60" s="202" t="s">
        <v>98</v>
      </c>
      <c r="D60" s="204" t="s">
        <v>430</v>
      </c>
      <c r="E60" s="204" t="s">
        <v>462</v>
      </c>
      <c r="F60" s="205" t="str">
        <f>VLOOKUP($G60,Összesítő!$B:$F,2,FALSE)</f>
        <v>21-20880-1-001-01-01</v>
      </c>
      <c r="G60" s="202" t="s">
        <v>319</v>
      </c>
      <c r="H60" s="205" t="str">
        <f>AY60&amp;"_"&amp;AW60&amp;"_FIV_"&amp;LEFT(Előlap!$B$6,4)</f>
        <v>4217_57_FIV_2026</v>
      </c>
      <c r="I60" s="205" t="str">
        <f>VLOOKUP($G60,Összesítő!$B:$F,5,FALSE)</f>
        <v>Hosszúpereszteg - Szajk üdülőterület</v>
      </c>
      <c r="J60" s="205" t="str">
        <f>VLOOKUP($G60,Összesítő!$B:$F,4,FALSE)</f>
        <v>Hosszúpereszteg Község Önkormányzata</v>
      </c>
      <c r="K60" s="7">
        <f>N60+O60</f>
        <v>300000</v>
      </c>
      <c r="L60" s="203">
        <v>2035</v>
      </c>
      <c r="M60" s="203">
        <v>2036</v>
      </c>
      <c r="N60" s="13">
        <v>0</v>
      </c>
      <c r="O60" s="8">
        <v>300000</v>
      </c>
      <c r="P60" s="8">
        <v>0</v>
      </c>
      <c r="R60" s="8">
        <v>0</v>
      </c>
      <c r="S60" s="8">
        <v>0</v>
      </c>
      <c r="T60" s="8">
        <v>0</v>
      </c>
      <c r="U60" s="8">
        <v>0</v>
      </c>
      <c r="V60" s="8">
        <v>0</v>
      </c>
      <c r="W60" s="8">
        <v>0</v>
      </c>
      <c r="X60" s="8">
        <v>0</v>
      </c>
      <c r="Y60" s="8">
        <v>0</v>
      </c>
      <c r="Z60" s="8">
        <v>0</v>
      </c>
      <c r="AA60" s="8">
        <v>0</v>
      </c>
      <c r="AB60" s="8">
        <v>0</v>
      </c>
      <c r="AC60" s="7">
        <f>SUM(R60:AB60)</f>
        <v>0</v>
      </c>
      <c r="AD60" s="3" t="str">
        <f>IF($G60="","Nincs VKR kiválasztva!",IF(BA60=0,"Hiányos kitöltés!",BF60))</f>
        <v>Nem rövidtávú a feladat.</v>
      </c>
      <c r="AF60" s="8">
        <v>115</v>
      </c>
      <c r="AG60" s="8">
        <v>0</v>
      </c>
      <c r="AH60" s="8">
        <v>0</v>
      </c>
      <c r="AI60" s="8">
        <v>0</v>
      </c>
      <c r="AJ60" s="8">
        <v>0</v>
      </c>
      <c r="AK60" s="8">
        <v>0</v>
      </c>
      <c r="AL60" s="8">
        <v>0</v>
      </c>
      <c r="AM60" s="8">
        <v>0</v>
      </c>
      <c r="AN60" s="8">
        <v>0</v>
      </c>
      <c r="AO60" s="8">
        <v>0</v>
      </c>
      <c r="AP60" s="8">
        <v>0</v>
      </c>
      <c r="AQ60" s="7">
        <f>SUM(AF60:AP60)</f>
        <v>115</v>
      </c>
      <c r="AR60" s="202" t="s">
        <v>464</v>
      </c>
      <c r="AS60" s="3" t="str">
        <f>IF($G60="","Nincs VKR kiválasztva!",IF($BA60=0,"Hiányos kitöltés!",IF($BN60=0,"Nem hosszútávú a feladat.",$BL60)))</f>
        <v>Forráshiányos a feladat!</v>
      </c>
      <c r="AU60" s="204" t="s">
        <v>132</v>
      </c>
      <c r="AV60" s="204" t="s">
        <v>132</v>
      </c>
      <c r="AW60" s="205">
        <f>COUNTA($G$3:G60)</f>
        <v>57</v>
      </c>
      <c r="AY60" s="9">
        <f>VLOOKUP($G60,Összesítő!$B:$F,3,FALSE)</f>
        <v>4217</v>
      </c>
      <c r="AZ60" s="9">
        <f>LEN($AU60)</f>
        <v>0</v>
      </c>
      <c r="BA60" s="5">
        <f>IF(OR($B60="",$C60="",$D60="",$E60="",$F60="",$L60="",$M60="",$N60="",$O60="",$P60=""),0,1)</f>
        <v>1</v>
      </c>
      <c r="BB60" s="5" t="str">
        <f>IF($F60="",0,IF(AND($L60=2027,$M60=2027),"R",IF(AND($L60=2027,$M60&gt;2027),"RH",IF(AND($L60&gt;2027,$M60&gt;2027),"H","x"))))</f>
        <v>H</v>
      </c>
      <c r="BC60" s="5">
        <f>IF(OR(BB60="R",BB60="RH"),1,0)</f>
        <v>0</v>
      </c>
      <c r="BD60" s="5">
        <f>IF(AND($BB60="R",$O60&gt;0),1,IF(AND($BB60="H",$N60&gt;0),1,0))</f>
        <v>0</v>
      </c>
      <c r="BE60" s="5">
        <f>IF($AC60&lt;$N60,1,IF($AC60=$N60,0))</f>
        <v>0</v>
      </c>
      <c r="BF60" s="9" t="str">
        <f>IF($L60&gt;2027,"Nem rövidtávú a feladat.",IF($BE60=1,"Az I. ütem nem lehet forráshiányos!",IF($AC60&gt;$N60,"Többlet forrást jelölt meg az I.ütemnél! Kérjük, a többletet az 'Osszesito' fülön tüntesse fel!",IF($AC60=$N60,"A forrás egyenlő a költséggel (I.ütem).",0))))</f>
        <v>Nem rövidtávú a feladat.</v>
      </c>
      <c r="BG60" s="5">
        <f>IF(AND($R60&lt;&gt;"",$S60&lt;&gt;"",$T60&lt;&gt;"",$U60&lt;&gt;"",$V60&lt;&gt;"",$W60&lt;&gt;"",$X60&lt;&gt;"",$Y60&lt;&gt;"",$Z60&lt;&gt;"",$AA60&lt;&gt;"",$AB60&lt;&gt;""),1,0)</f>
        <v>1</v>
      </c>
      <c r="BH60" s="5">
        <f>IF(AND($BG60=1,$N60=$AC60),1,0)</f>
        <v>1</v>
      </c>
      <c r="BI60" s="5">
        <f>IF($AQ60&lt;$O60,1,0)</f>
        <v>1</v>
      </c>
      <c r="BJ60" s="5">
        <f>IF(AND($AF60&lt;&gt;"",$AG60&lt;&gt;"",$AH60&lt;&gt;"",$AI60&lt;&gt;"",$AJ60&lt;&gt;"",$AK60&lt;&gt;"",$AL60&lt;&gt;"",$AM60&lt;&gt;"",$AN60&lt;&gt;"",$AO60&lt;&gt;"",$AP60&lt;&gt;""),1,0)</f>
        <v>1</v>
      </c>
      <c r="BK60" s="5">
        <f>IF(AND($BJ60=1,$O60=$AQ60),1,IF(AND($BJ60=1,$O60&gt;$AQ60,AR60="igen"),1,0))</f>
        <v>1</v>
      </c>
      <c r="BL60" s="4" t="str">
        <f>IF($M60&lt;2028,"Nem hosszútávú a feladat.",IF(AND($BI60=1,$AR60="nem"),"Forráshiányos a feladat? Jelölje az AR-oszlopban!",IF(AND($BI60=0,$AR60="igen"),"Forráshiányosnak jelölte a feladat az AR-oszlopban, de a forrás költség adatok alapnján nem az!",IF(AND($BI60=1,$AR60="igen"),"Forráshiányos a feladat!",IF($AQ60&gt;$O60,"Többlet forrást jelölt meg az II.ütemnél! Kérjük, a többletet az 'Osszesito' fülön tüntesse fel!",IF($AQ60=$O60,"A forrás egyenlő a költséggel (II.ütem).",0))))))</f>
        <v>Forráshiányos a feladat!</v>
      </c>
      <c r="BM60" s="5">
        <f>IF($M60&lt;2028,1,0)</f>
        <v>0</v>
      </c>
      <c r="BN60" s="5">
        <f>IF($M60&gt;2027,1,0)</f>
        <v>1</v>
      </c>
      <c r="BO60" s="5">
        <f>IF(AND($BM60=1,$N60=0),1,0)</f>
        <v>0</v>
      </c>
      <c r="BP60" s="5">
        <f>IF(AND($BN60=1,$O60=0),1,0)</f>
        <v>0</v>
      </c>
      <c r="BQ60" s="5">
        <f>IF(AND($BB60="R",$N60=0,$AZ60&gt;29),1,IF(AND($BB60="RH",$N60=0,$AZ60&gt;29),1,0))</f>
        <v>0</v>
      </c>
      <c r="BR60" s="9">
        <f>IF($BN60=0,"Nincs hosszútávú terv!",IF(AND($BB60="H",$O60=0,$AZ60=0),"Nullás a hosszútávú feladat és nincs hozzá indoklás!",IF(AND($BB60="RH",$O60=0,$AZ60=0),"Nullás a hosszútávú feladat és nincs hozzá indoklás!",IF(AND($BB60="R",$O60=0,$AZ60&lt;300),"Nullás a hosszútávú feladat és rövid hozzá az indoklás!",IF(AND($BB60="RH",$O60=0,$AZ60&lt;300),"Nullás a hosszútávú feladat és rövid hozzá az indoklás!",0)))))</f>
        <v>0</v>
      </c>
      <c r="BS60" s="5">
        <f>IF(AND($BB60="R",$N60=0,$AZ60&gt;29),1,IF(AND($BB60="RH",$N60=0,$AZ60&gt;29),1,0))</f>
        <v>0</v>
      </c>
      <c r="BT60" s="5">
        <f>IF(AND($BB60="H",$O60=0,$AZ60&gt;29),1,IF(AND($BB60="RH",$O60=0,$AZ60&gt;29),1,0))</f>
        <v>0</v>
      </c>
      <c r="BU60" s="5">
        <f>IF($B60="",0,1)</f>
        <v>1</v>
      </c>
      <c r="BV60" s="5">
        <f>IF($C60="",0,1)</f>
        <v>1</v>
      </c>
      <c r="BW60" s="5">
        <f>IF($D60="",0,1)</f>
        <v>1</v>
      </c>
      <c r="BX60" s="5">
        <f>IF($E60="",0,1)</f>
        <v>1</v>
      </c>
      <c r="BY60" s="5">
        <f>IF($L60="",0,1)</f>
        <v>1</v>
      </c>
      <c r="BZ60" s="5">
        <f>IF($M60="",0,1)</f>
        <v>1</v>
      </c>
      <c r="CA60" s="5">
        <f>IF($N60="",0,1)</f>
        <v>1</v>
      </c>
      <c r="CB60" s="5">
        <f>IF($O60="",0,1)</f>
        <v>1</v>
      </c>
      <c r="CC60" s="5">
        <f>IF($P60="",0,1)</f>
        <v>1</v>
      </c>
      <c r="CD60" s="5" t="str">
        <f>IF(AND($BA60=0,$BU60=0),"Hiányos kitöltés! (B-oszlop üres)",IF(AND($BA60=0,$BV60=0),"Hiányos kitöltés! (C-oszlop üres)",IF(AND($BA60=0,$BW60=0),"Hiányos kitöltés! (D-oszlop üres)",IF(AND($BA60=0,$BX60=0),"Hiányos kitöltés! (E-oszlop üres)",IF(AND($BA60=0,$BY60=0),"Hiányos kitöltés! (L-oszlop üres)",IF(AND($BA60=0,$BZ60=0),"Hiányos kitöltés! (M-oszlop üres)",IF(AND($BA60=0,$CA60=0),"Hiányos kitöltés! (N-oszlop üres)",IF(AND($BA60=0,$CB60=0),"Hiányos kitöltés! (O-oszlop üres)",IF(AND($BA60=0,$CC60=0),"Hiányos kitöltés! (P-oszlop üres)",IF(AND($BA60=0,$BG60=0),"Hiányos kitöltés! (I.ütem forrása hiányos!","?"))))))))))</f>
        <v>?</v>
      </c>
      <c r="CE60" s="4" t="str">
        <f>IF($BA60=0,$CD60,IF($BG60=0,"I. ütem forrása nincs kitöltve!",IF($BJ60=0,"II. ütem forrása nincs kitöltve!",IF($BD60=1,"Költségek üteme nem megfelelő (az időtartam és a költség üteme eltér)!",IF(AND(BH60=0,$BA60=1,$BJ60=1,$BD60=1),"Kötelező cellák kitöltve, de az I. ütem forrása hibás!",IF(AND(BJ60=0,$BA60=1,$BJ60=1,$BD60=1),"Kötelező cellák kitöltve, de a II. ütem forrása hibás!",IF(AND($BO60=1,$AZ60&lt;30),"Nullás a rövidtávú feladat és rövid (hiányzik) a hozzá tartozó indoklás!",IF(AND($BP60=1,$AZ60&lt;30),"Nullás a hosszútávú feladat és rövid (hiányzik) a hozzá tartozó indoklás!",IF(AND(BN60=1,C60="1811_RENDKÍVÜLI"),"II. ütemre nem tervezhet Rendkívüli feladatot!",IF(BH60=0,AD60,IF(BK60=0,AS60,IF(AND(BC60=1,$P60&gt;$N60),"EM rendelet 2. melléklet terhére elszámolt költség nem lehet nagyobb az I. ütemre tervezett tényleges költségnél!",IF($AC60&gt;$N60,"Többlet forrást jelölt meg az I. ütemnél! A forrás ne legyen több a költségnél.",IF($AQ60&gt;$O60,"Többlet forrást jelölt meg a II. ütemnél! A forrás ne legyen több a költségnél.","Kitöltés rendben!"))))))))))))))</f>
        <v>Kitöltés rendben!</v>
      </c>
      <c r="CF60" s="5">
        <f>IF(A60="Kitöltés rendben!",1,0)</f>
        <v>1</v>
      </c>
      <c r="CG60" s="5">
        <f>IF(AND($BB60="R",$CF60=1),1,IF(AND($BB60="RH",$CF60=1),1,0))</f>
        <v>0</v>
      </c>
      <c r="CH60" s="5">
        <f>IF(AND($BB60="H",$CF60=1),1,IF(AND($BB60="RH",$CF60=1),1,0))</f>
        <v>1</v>
      </c>
    </row>
    <row r="61" spans="1:86" s="2" customFormat="1" ht="30" hidden="1" customHeight="1" x14ac:dyDescent="0.25">
      <c r="A61" s="1" t="str">
        <f t="shared" ref="A61:A127" si="139">IF($G61="","Nincs VKR kiválasztva!",CE61)</f>
        <v>Kitöltés rendben!</v>
      </c>
      <c r="B61" s="203">
        <v>2</v>
      </c>
      <c r="C61" s="202" t="s">
        <v>75</v>
      </c>
      <c r="D61" s="204" t="s">
        <v>431</v>
      </c>
      <c r="E61" s="204" t="s">
        <v>462</v>
      </c>
      <c r="F61" s="205" t="str">
        <f>VLOOKUP($G61,Összesítő!$B:$F,2,FALSE)</f>
        <v>21-20880-1-001-01-01</v>
      </c>
      <c r="G61" s="202" t="s">
        <v>319</v>
      </c>
      <c r="H61" s="205" t="str">
        <f>AY61&amp;"_"&amp;AW61&amp;"_FIV_"&amp;LEFT(Előlap!$B$6,4)</f>
        <v>4217_58_FIV_2026</v>
      </c>
      <c r="I61" s="205" t="str">
        <f>VLOOKUP($G61,Összesítő!$B:$F,5,FALSE)</f>
        <v>Hosszúpereszteg - Szajk üdülőterület</v>
      </c>
      <c r="J61" s="205" t="str">
        <f>VLOOKUP($G61,Összesítő!$B:$F,4,FALSE)</f>
        <v>Hosszúpereszteg Község Önkormányzata</v>
      </c>
      <c r="K61" s="7">
        <f t="shared" ref="K61:K127" si="140">N61+O61</f>
        <v>10000</v>
      </c>
      <c r="L61" s="203">
        <v>2028</v>
      </c>
      <c r="M61" s="203">
        <v>2030</v>
      </c>
      <c r="N61" s="13">
        <v>0</v>
      </c>
      <c r="O61" s="8">
        <v>10000</v>
      </c>
      <c r="P61" s="8">
        <v>0</v>
      </c>
      <c r="R61" s="8">
        <v>0</v>
      </c>
      <c r="S61" s="8">
        <v>0</v>
      </c>
      <c r="T61" s="8">
        <v>0</v>
      </c>
      <c r="U61" s="8">
        <v>0</v>
      </c>
      <c r="V61" s="8">
        <v>0</v>
      </c>
      <c r="W61" s="8">
        <v>0</v>
      </c>
      <c r="X61" s="8">
        <v>0</v>
      </c>
      <c r="Y61" s="8">
        <v>0</v>
      </c>
      <c r="Z61" s="8">
        <v>0</v>
      </c>
      <c r="AA61" s="8">
        <v>0</v>
      </c>
      <c r="AB61" s="8">
        <v>0</v>
      </c>
      <c r="AC61" s="7">
        <f t="shared" ref="AC61:AC127" si="141">SUM(R61:AB61)</f>
        <v>0</v>
      </c>
      <c r="AD61" s="3" t="str">
        <f t="shared" ref="AD61:AD127" si="142">IF($G61="","Nincs VKR kiválasztva!",IF(BA61=0,"Hiányos kitöltés!",BF61))</f>
        <v>Nem rövidtávú a feladat.</v>
      </c>
      <c r="AF61" s="8">
        <v>5</v>
      </c>
      <c r="AG61" s="8">
        <v>0</v>
      </c>
      <c r="AH61" s="8">
        <v>0</v>
      </c>
      <c r="AI61" s="8">
        <v>0</v>
      </c>
      <c r="AJ61" s="8">
        <v>0</v>
      </c>
      <c r="AK61" s="8">
        <v>0</v>
      </c>
      <c r="AL61" s="8">
        <v>0</v>
      </c>
      <c r="AM61" s="8">
        <v>0</v>
      </c>
      <c r="AN61" s="8">
        <v>0</v>
      </c>
      <c r="AO61" s="8">
        <v>0</v>
      </c>
      <c r="AP61" s="8">
        <v>0</v>
      </c>
      <c r="AQ61" s="7">
        <f t="shared" ref="AQ61:AQ127" si="143">SUM(AF61:AP61)</f>
        <v>5</v>
      </c>
      <c r="AR61" s="202" t="s">
        <v>464</v>
      </c>
      <c r="AS61" s="3" t="str">
        <f t="shared" ref="AS61:AS128" si="144">IF($G61="","Nincs VKR kiválasztva!",IF($BA61=0,"Hiányos kitöltés!",IF($BN61=0,"Nem hosszútávú a feladat.",$BL61)))</f>
        <v>Forráshiányos a feladat!</v>
      </c>
      <c r="AU61" s="204" t="s">
        <v>132</v>
      </c>
      <c r="AV61" s="204" t="s">
        <v>132</v>
      </c>
      <c r="AW61" s="205">
        <f>COUNTA($G$3:G61)</f>
        <v>58</v>
      </c>
      <c r="AY61" s="9">
        <f>VLOOKUP($G61,Összesítő!$B:$F,3,FALSE)</f>
        <v>4217</v>
      </c>
      <c r="AZ61" s="9">
        <f t="shared" ref="AZ61:AZ128" si="145">LEN($AU61)</f>
        <v>0</v>
      </c>
      <c r="BA61" s="5">
        <f t="shared" ref="BA61:BA128" si="146">IF(OR($B61="",$C61="",$D61="",$E61="",$F61="",$L61="",$M61="",$N61="",$O61="",$P61=""),0,1)</f>
        <v>1</v>
      </c>
      <c r="BB61" s="5" t="str">
        <f t="shared" ref="BB61:BB128" si="147">IF($F61="",0,IF(AND($L61=2027,$M61=2027),"R",IF(AND($L61=2027,$M61&gt;2027),"RH",IF(AND($L61&gt;2027,$M61&gt;2027),"H","x"))))</f>
        <v>H</v>
      </c>
      <c r="BC61" s="5">
        <f t="shared" ref="BC61:BC127" si="148">IF(OR(BB61="R",BB61="RH"),1,0)</f>
        <v>0</v>
      </c>
      <c r="BD61" s="5">
        <f t="shared" ref="BD61:BD128" si="149">IF(AND($BB61="R",$O61&gt;0),1,IF(AND($BB61="H",$N61&gt;0),1,0))</f>
        <v>0</v>
      </c>
      <c r="BE61" s="5">
        <f t="shared" ref="BE61:BE128" si="150">IF($AC61&lt;$N61,1,IF($AC61=$N61,0))</f>
        <v>0</v>
      </c>
      <c r="BF61" s="9" t="str">
        <f t="shared" ref="BF61:BF128" si="151">IF($L61&gt;2027,"Nem rövidtávú a feladat.",IF($BE61=1,"Az I. ütem nem lehet forráshiányos!",IF($AC61&gt;$N61,"Többlet forrást jelölt meg az I.ütemnél! Kérjük, a többletet az 'Osszesito' fülön tüntesse fel!",IF($AC61=$N61,"A forrás egyenlő a költséggel (I.ütem).",0))))</f>
        <v>Nem rövidtávú a feladat.</v>
      </c>
      <c r="BG61" s="5">
        <f t="shared" ref="BG61:BG128" si="152">IF(AND($R61&lt;&gt;"",$S61&lt;&gt;"",$T61&lt;&gt;"",$U61&lt;&gt;"",$V61&lt;&gt;"",$W61&lt;&gt;"",$X61&lt;&gt;"",$Y61&lt;&gt;"",$Z61&lt;&gt;"",$AA61&lt;&gt;"",$AB61&lt;&gt;""),1,0)</f>
        <v>1</v>
      </c>
      <c r="BH61" s="5">
        <f t="shared" ref="BH61:BH128" si="153">IF(AND($BG61=1,$N61=$AC61),1,0)</f>
        <v>1</v>
      </c>
      <c r="BI61" s="5">
        <f t="shared" ref="BI61:BI128" si="154">IF($AQ61&lt;$O61,1,0)</f>
        <v>1</v>
      </c>
      <c r="BJ61" s="5">
        <f t="shared" ref="BJ61:BJ128" si="155">IF(AND($AF61&lt;&gt;"",$AG61&lt;&gt;"",$AH61&lt;&gt;"",$AI61&lt;&gt;"",$AJ61&lt;&gt;"",$AK61&lt;&gt;"",$AL61&lt;&gt;"",$AM61&lt;&gt;"",$AN61&lt;&gt;"",$AO61&lt;&gt;"",$AP61&lt;&gt;""),1,0)</f>
        <v>1</v>
      </c>
      <c r="BK61" s="5">
        <f t="shared" ref="BK61:BK127" si="156">IF(AND($BJ61=1,$O61=$AQ61),1,IF(AND($BJ61=1,$O61&gt;$AQ61,AR61="igen"),1,0))</f>
        <v>1</v>
      </c>
      <c r="BL61" s="4" t="str">
        <f t="shared" ref="BL61:BL128" si="157">IF($M61&lt;2028,"Nem hosszútávú a feladat.",IF(AND($BI61=1,$AR61="nem"),"Forráshiányos a feladat? Jelölje az AR-oszlopban!",IF(AND($BI61=0,$AR61="igen"),"Forráshiányosnak jelölte a feladat az AR-oszlopban, de a forrás költség adatok alapnján nem az!",IF(AND($BI61=1,$AR61="igen"),"Forráshiányos a feladat!",IF($AQ61&gt;$O61,"Többlet forrást jelölt meg az II.ütemnél! Kérjük, a többletet az 'Osszesito' fülön tüntesse fel!",IF($AQ61=$O61,"A forrás egyenlő a költséggel (II.ütem).",0))))))</f>
        <v>Forráshiányos a feladat!</v>
      </c>
      <c r="BM61" s="5">
        <f t="shared" ref="BM61:BM128" si="158">IF($M61&lt;2028,1,0)</f>
        <v>0</v>
      </c>
      <c r="BN61" s="5">
        <f t="shared" ref="BN61:BN128" si="159">IF($M61&gt;2027,1,0)</f>
        <v>1</v>
      </c>
      <c r="BO61" s="5">
        <f t="shared" ref="BO61:BO128" si="160">IF(AND($BM61=1,$N61=0),1,0)</f>
        <v>0</v>
      </c>
      <c r="BP61" s="5">
        <f t="shared" ref="BP61:BP128" si="161">IF(AND($BN61=1,$O61=0),1,0)</f>
        <v>0</v>
      </c>
      <c r="BQ61" s="5">
        <f t="shared" ref="BQ61:BQ128" si="162">IF(AND($BB61="R",$N61=0,$AZ61&gt;29),1,IF(AND($BB61="RH",$N61=0,$AZ61&gt;29),1,0))</f>
        <v>0</v>
      </c>
      <c r="BR61" s="9">
        <f t="shared" ref="BR61:BR128" si="163">IF($BN61=0,"Nincs hosszútávú terv!",IF(AND($BB61="H",$O61=0,$AZ61=0),"Nullás a hosszútávú feladat és nincs hozzá indoklás!",IF(AND($BB61="RH",$O61=0,$AZ61=0),"Nullás a hosszútávú feladat és nincs hozzá indoklás!",IF(AND($BB61="R",$O61=0,$AZ61&lt;300),"Nullás a hosszútávú feladat és rövid hozzá az indoklás!",IF(AND($BB61="RH",$O61=0,$AZ61&lt;300),"Nullás a hosszútávú feladat és rövid hozzá az indoklás!",0)))))</f>
        <v>0</v>
      </c>
      <c r="BS61" s="5">
        <f t="shared" ref="BS61:BS128" si="164">IF(AND($BB61="R",$N61=0,$AZ61&gt;29),1,IF(AND($BB61="RH",$N61=0,$AZ61&gt;29),1,0))</f>
        <v>0</v>
      </c>
      <c r="BT61" s="5">
        <f t="shared" ref="BT61:BT128" si="165">IF(AND($BB61="H",$O61=0,$AZ61&gt;29),1,IF(AND($BB61="RH",$O61=0,$AZ61&gt;29),1,0))</f>
        <v>0</v>
      </c>
      <c r="BU61" s="5">
        <f t="shared" ref="BU61:BU128" si="166">IF($B61="",0,1)</f>
        <v>1</v>
      </c>
      <c r="BV61" s="5">
        <f t="shared" ref="BV61:BV128" si="167">IF($C61="",0,1)</f>
        <v>1</v>
      </c>
      <c r="BW61" s="5">
        <f t="shared" ref="BW61:BW128" si="168">IF($D61="",0,1)</f>
        <v>1</v>
      </c>
      <c r="BX61" s="5">
        <f t="shared" ref="BX61:BX128" si="169">IF($E61="",0,1)</f>
        <v>1</v>
      </c>
      <c r="BY61" s="5">
        <f t="shared" ref="BY61:BY128" si="170">IF($L61="",0,1)</f>
        <v>1</v>
      </c>
      <c r="BZ61" s="5">
        <f t="shared" ref="BZ61:BZ128" si="171">IF($M61="",0,1)</f>
        <v>1</v>
      </c>
      <c r="CA61" s="5">
        <f t="shared" ref="CA61:CA128" si="172">IF($N61="",0,1)</f>
        <v>1</v>
      </c>
      <c r="CB61" s="5">
        <f t="shared" ref="CB61:CB128" si="173">IF($O61="",0,1)</f>
        <v>1</v>
      </c>
      <c r="CC61" s="5">
        <f t="shared" ref="CC61:CC128" si="174">IF($P61="",0,1)</f>
        <v>1</v>
      </c>
      <c r="CD61" s="5" t="str">
        <f t="shared" ref="CD61:CD128" si="175">IF(AND($BA61=0,$BU61=0),"Hiányos kitöltés! (B-oszlop üres)",IF(AND($BA61=0,$BV61=0),"Hiányos kitöltés! (C-oszlop üres)",IF(AND($BA61=0,$BW61=0),"Hiányos kitöltés! (D-oszlop üres)",IF(AND($BA61=0,$BX61=0),"Hiányos kitöltés! (E-oszlop üres)",IF(AND($BA61=0,$BY61=0),"Hiányos kitöltés! (L-oszlop üres)",IF(AND($BA61=0,$BZ61=0),"Hiányos kitöltés! (M-oszlop üres)",IF(AND($BA61=0,$CA61=0),"Hiányos kitöltés! (N-oszlop üres)",IF(AND($BA61=0,$CB61=0),"Hiányos kitöltés! (O-oszlop üres)",IF(AND($BA61=0,$CC61=0),"Hiányos kitöltés! (P-oszlop üres)",IF(AND($BA61=0,$BG61=0),"Hiányos kitöltés! (I.ütem forrása hiányos!","?"))))))))))</f>
        <v>?</v>
      </c>
      <c r="CE61" s="4" t="str">
        <f t="shared" ref="CE61:CE127" si="176">IF($BA61=0,$CD61,IF($BG61=0,"I. ütem forrása nincs kitöltve!",IF($BJ61=0,"II. ütem forrása nincs kitöltve!",IF($BD61=1,"Költségek üteme nem megfelelő (az időtartam és a költség üteme eltér)!",IF(AND(BH61=0,$BA61=1,$BJ61=1,$BD61=1),"Kötelező cellák kitöltve, de az I. ütem forrása hibás!",IF(AND(BJ61=0,$BA61=1,$BJ61=1,$BD61=1),"Kötelező cellák kitöltve, de a II. ütem forrása hibás!",IF(AND($BO61=1,$AZ61&lt;30),"Nullás a rövidtávú feladat és rövid (hiányzik) a hozzá tartozó indoklás!",IF(AND($BP61=1,$AZ61&lt;30),"Nullás a hosszútávú feladat és rövid (hiányzik) a hozzá tartozó indoklás!",IF(AND(BN61=1,C61="1811_RENDKÍVÜLI"),"II. ütemre nem tervezhet Rendkívüli feladatot!",IF(BH61=0,AD61,IF(BK61=0,AS61,IF(AND(BC61=1,$P61&gt;$N61),"EM rendelet 2. melléklet terhére elszámolt költség nem lehet nagyobb az I. ütemre tervezett tényleges költségnél!",IF($AC61&gt;$N61,"Többlet forrást jelölt meg az I. ütemnél! A forrás ne legyen több a költségnél.",IF($AQ61&gt;$O61,"Többlet forrást jelölt meg a II. ütemnél! A forrás ne legyen több a költségnél.","Kitöltés rendben!"))))))))))))))</f>
        <v>Kitöltés rendben!</v>
      </c>
      <c r="CF61" s="5">
        <f t="shared" ref="CF61:CF127" si="177">IF(A61="Kitöltés rendben!",1,0)</f>
        <v>1</v>
      </c>
      <c r="CG61" s="5">
        <f t="shared" ref="CG61:CG128" si="178">IF(AND($BB61="R",$CF61=1),1,IF(AND($BB61="RH",$CF61=1),1,0))</f>
        <v>0</v>
      </c>
      <c r="CH61" s="5">
        <f t="shared" ref="CH61:CH128" si="179">IF(AND($BB61="H",$CF61=1),1,IF(AND($BB61="RH",$CF61=1),1,0))</f>
        <v>1</v>
      </c>
    </row>
    <row r="62" spans="1:86" s="2" customFormat="1" ht="30" hidden="1" customHeight="1" x14ac:dyDescent="0.25">
      <c r="A62" s="1" t="str">
        <f>IF($G62="","Nincs VKR kiválasztva!",CE62)</f>
        <v>Kitöltés rendben!</v>
      </c>
      <c r="B62" s="207">
        <v>2</v>
      </c>
      <c r="C62" s="206" t="s">
        <v>108</v>
      </c>
      <c r="D62" s="208" t="s">
        <v>467</v>
      </c>
      <c r="E62" s="208" t="s">
        <v>462</v>
      </c>
      <c r="F62" s="209" t="s">
        <v>320</v>
      </c>
      <c r="G62" s="206" t="s">
        <v>319</v>
      </c>
      <c r="H62" s="209" t="s">
        <v>478</v>
      </c>
      <c r="I62" s="209" t="s">
        <v>322</v>
      </c>
      <c r="J62" s="209" t="s">
        <v>321</v>
      </c>
      <c r="K62" s="7">
        <v>0</v>
      </c>
      <c r="L62" s="207">
        <v>2028</v>
      </c>
      <c r="M62" s="207">
        <v>2036</v>
      </c>
      <c r="N62" s="13">
        <v>0</v>
      </c>
      <c r="O62" s="8">
        <v>20000</v>
      </c>
      <c r="P62" s="8">
        <v>0</v>
      </c>
      <c r="R62" s="8">
        <v>0</v>
      </c>
      <c r="S62" s="8">
        <v>0</v>
      </c>
      <c r="T62" s="8">
        <v>0</v>
      </c>
      <c r="U62" s="8">
        <v>0</v>
      </c>
      <c r="V62" s="8">
        <v>0</v>
      </c>
      <c r="W62" s="8">
        <v>0</v>
      </c>
      <c r="X62" s="8">
        <v>0</v>
      </c>
      <c r="Y62" s="8">
        <v>0</v>
      </c>
      <c r="Z62" s="8">
        <v>0</v>
      </c>
      <c r="AA62" s="8">
        <v>0</v>
      </c>
      <c r="AB62" s="8">
        <v>0</v>
      </c>
      <c r="AC62" s="7">
        <v>0</v>
      </c>
      <c r="AD62" s="3" t="s">
        <v>470</v>
      </c>
      <c r="AF62" s="8">
        <v>0</v>
      </c>
      <c r="AG62" s="8">
        <v>0</v>
      </c>
      <c r="AH62" s="8">
        <v>0</v>
      </c>
      <c r="AI62" s="8">
        <v>0</v>
      </c>
      <c r="AJ62" s="8">
        <v>0</v>
      </c>
      <c r="AK62" s="8">
        <v>0</v>
      </c>
      <c r="AL62" s="8">
        <v>0</v>
      </c>
      <c r="AM62" s="8">
        <v>0</v>
      </c>
      <c r="AN62" s="8">
        <v>0</v>
      </c>
      <c r="AO62" s="8">
        <v>0</v>
      </c>
      <c r="AP62" s="8">
        <v>0</v>
      </c>
      <c r="AQ62" s="7">
        <v>0</v>
      </c>
      <c r="AR62" s="206" t="s">
        <v>464</v>
      </c>
      <c r="AS62" s="3" t="s">
        <v>471</v>
      </c>
      <c r="AU62" s="208"/>
      <c r="AV62" s="208" t="s">
        <v>132</v>
      </c>
      <c r="AW62" s="209">
        <v>59</v>
      </c>
      <c r="AY62" s="9">
        <v>4217</v>
      </c>
      <c r="AZ62" s="9">
        <v>39</v>
      </c>
      <c r="BA62" s="5">
        <v>1</v>
      </c>
      <c r="BB62" s="5" t="s">
        <v>472</v>
      </c>
      <c r="BC62" s="5">
        <v>1</v>
      </c>
      <c r="BD62" s="5">
        <v>0</v>
      </c>
      <c r="BE62" s="5">
        <v>0</v>
      </c>
      <c r="BF62" s="9" t="s">
        <v>470</v>
      </c>
      <c r="BG62" s="5">
        <v>1</v>
      </c>
      <c r="BH62" s="5">
        <v>1</v>
      </c>
      <c r="BI62" s="5">
        <v>0</v>
      </c>
      <c r="BJ62" s="5">
        <v>1</v>
      </c>
      <c r="BK62" s="5">
        <v>1</v>
      </c>
      <c r="BL62" s="4" t="s">
        <v>471</v>
      </c>
      <c r="BM62" s="5">
        <v>1</v>
      </c>
      <c r="BN62" s="5">
        <v>0</v>
      </c>
      <c r="BO62" s="5">
        <v>1</v>
      </c>
      <c r="BP62" s="5">
        <v>0</v>
      </c>
      <c r="BQ62" s="5">
        <v>1</v>
      </c>
      <c r="BR62" s="9" t="s">
        <v>473</v>
      </c>
      <c r="BS62" s="5">
        <v>1</v>
      </c>
      <c r="BT62" s="5">
        <v>0</v>
      </c>
      <c r="BU62" s="5">
        <v>1</v>
      </c>
      <c r="BV62" s="5">
        <v>1</v>
      </c>
      <c r="BW62" s="5">
        <v>1</v>
      </c>
      <c r="BX62" s="5">
        <v>1</v>
      </c>
      <c r="BY62" s="5">
        <v>1</v>
      </c>
      <c r="BZ62" s="5">
        <v>1</v>
      </c>
      <c r="CA62" s="5">
        <v>1</v>
      </c>
      <c r="CB62" s="5">
        <v>1</v>
      </c>
      <c r="CC62" s="5">
        <v>1</v>
      </c>
      <c r="CD62" s="5" t="s">
        <v>474</v>
      </c>
      <c r="CE62" s="4" t="s">
        <v>42</v>
      </c>
      <c r="CF62" s="5">
        <v>1</v>
      </c>
      <c r="CG62" s="5">
        <v>1</v>
      </c>
      <c r="CH62" s="5">
        <v>0</v>
      </c>
    </row>
    <row r="63" spans="1:86" s="2" customFormat="1" ht="31.5" hidden="1" customHeight="1" x14ac:dyDescent="0.25">
      <c r="A63" s="1" t="str">
        <f t="shared" si="139"/>
        <v>Kitöltés rendben!</v>
      </c>
      <c r="B63" s="203">
        <v>0</v>
      </c>
      <c r="C63" s="202" t="s">
        <v>113</v>
      </c>
      <c r="D63" s="204" t="s">
        <v>420</v>
      </c>
      <c r="E63" s="204" t="s">
        <v>462</v>
      </c>
      <c r="F63" s="205" t="str">
        <f>VLOOKUP($G63,Összesítő!$B:$F,2,FALSE)</f>
        <v>21-20880-1-001-01-01</v>
      </c>
      <c r="G63" s="202" t="s">
        <v>319</v>
      </c>
      <c r="H63" s="205" t="str">
        <f>AY63&amp;"_"&amp;AW63&amp;"_FIV_"&amp;LEFT(Előlap!$B$6,4)</f>
        <v>4217_60_FIV_2026</v>
      </c>
      <c r="I63" s="205" t="str">
        <f>VLOOKUP($G63,Összesítő!$B:$F,5,FALSE)</f>
        <v>Hosszúpereszteg - Szajk üdülőterület</v>
      </c>
      <c r="J63" s="205" t="str">
        <f>VLOOKUP($G63,Összesítő!$B:$F,4,FALSE)</f>
        <v>Hosszúpereszteg Község Önkormányzata</v>
      </c>
      <c r="K63" s="7">
        <f t="shared" si="140"/>
        <v>0</v>
      </c>
      <c r="L63" s="203">
        <v>2027</v>
      </c>
      <c r="M63" s="203">
        <v>2027</v>
      </c>
      <c r="N63" s="13">
        <v>0</v>
      </c>
      <c r="O63" s="8">
        <v>0</v>
      </c>
      <c r="P63" s="8">
        <v>0</v>
      </c>
      <c r="R63" s="8">
        <v>0</v>
      </c>
      <c r="S63" s="8">
        <v>0</v>
      </c>
      <c r="T63" s="8">
        <v>0</v>
      </c>
      <c r="U63" s="8">
        <v>0</v>
      </c>
      <c r="V63" s="8">
        <v>0</v>
      </c>
      <c r="W63" s="8">
        <v>0</v>
      </c>
      <c r="X63" s="8">
        <v>0</v>
      </c>
      <c r="Y63" s="8">
        <v>0</v>
      </c>
      <c r="Z63" s="8">
        <v>0</v>
      </c>
      <c r="AA63" s="8">
        <v>0</v>
      </c>
      <c r="AB63" s="8">
        <v>0</v>
      </c>
      <c r="AC63" s="7">
        <f t="shared" si="141"/>
        <v>0</v>
      </c>
      <c r="AD63" s="3" t="str">
        <f t="shared" si="142"/>
        <v>A forrás egyenlő a költséggel (I.ütem).</v>
      </c>
      <c r="AF63" s="8">
        <v>0</v>
      </c>
      <c r="AG63" s="8">
        <v>0</v>
      </c>
      <c r="AH63" s="8">
        <v>0</v>
      </c>
      <c r="AI63" s="8">
        <v>0</v>
      </c>
      <c r="AJ63" s="8">
        <v>0</v>
      </c>
      <c r="AK63" s="8">
        <v>0</v>
      </c>
      <c r="AL63" s="8">
        <v>0</v>
      </c>
      <c r="AM63" s="8">
        <v>0</v>
      </c>
      <c r="AN63" s="8">
        <v>0</v>
      </c>
      <c r="AO63" s="8">
        <v>0</v>
      </c>
      <c r="AP63" s="8">
        <v>0</v>
      </c>
      <c r="AQ63" s="7">
        <f t="shared" si="143"/>
        <v>0</v>
      </c>
      <c r="AR63" s="202" t="s">
        <v>464</v>
      </c>
      <c r="AS63" s="3" t="str">
        <f t="shared" si="144"/>
        <v>Nem hosszútávú a feladat.</v>
      </c>
      <c r="AU63" s="204" t="s">
        <v>465</v>
      </c>
      <c r="AV63" s="204" t="s">
        <v>132</v>
      </c>
      <c r="AW63" s="205">
        <f>COUNTA($G$3:G63)</f>
        <v>60</v>
      </c>
      <c r="AY63" s="9">
        <f>VLOOKUP($G63,Összesítő!$B:$F,3,FALSE)</f>
        <v>4217</v>
      </c>
      <c r="AZ63" s="9">
        <f t="shared" si="145"/>
        <v>39</v>
      </c>
      <c r="BA63" s="5">
        <f t="shared" si="146"/>
        <v>1</v>
      </c>
      <c r="BB63" s="5" t="str">
        <f t="shared" si="147"/>
        <v>R</v>
      </c>
      <c r="BC63" s="5">
        <f t="shared" si="148"/>
        <v>1</v>
      </c>
      <c r="BD63" s="5">
        <f t="shared" si="149"/>
        <v>0</v>
      </c>
      <c r="BE63" s="5">
        <f t="shared" si="150"/>
        <v>0</v>
      </c>
      <c r="BF63" s="9" t="str">
        <f t="shared" si="151"/>
        <v>A forrás egyenlő a költséggel (I.ütem).</v>
      </c>
      <c r="BG63" s="5">
        <f t="shared" si="152"/>
        <v>1</v>
      </c>
      <c r="BH63" s="5">
        <f t="shared" si="153"/>
        <v>1</v>
      </c>
      <c r="BI63" s="5">
        <f t="shared" si="154"/>
        <v>0</v>
      </c>
      <c r="BJ63" s="5">
        <f t="shared" si="155"/>
        <v>1</v>
      </c>
      <c r="BK63" s="5">
        <f t="shared" si="156"/>
        <v>1</v>
      </c>
      <c r="BL63" s="4" t="str">
        <f t="shared" si="157"/>
        <v>Nem hosszútávú a feladat.</v>
      </c>
      <c r="BM63" s="5">
        <f t="shared" si="158"/>
        <v>1</v>
      </c>
      <c r="BN63" s="5">
        <f t="shared" si="159"/>
        <v>0</v>
      </c>
      <c r="BO63" s="5">
        <f t="shared" si="160"/>
        <v>1</v>
      </c>
      <c r="BP63" s="5">
        <f t="shared" si="161"/>
        <v>0</v>
      </c>
      <c r="BQ63" s="5">
        <f t="shared" si="162"/>
        <v>1</v>
      </c>
      <c r="BR63" s="9" t="str">
        <f t="shared" si="163"/>
        <v>Nincs hosszútávú terv!</v>
      </c>
      <c r="BS63" s="5">
        <f t="shared" si="164"/>
        <v>1</v>
      </c>
      <c r="BT63" s="5">
        <f t="shared" si="165"/>
        <v>0</v>
      </c>
      <c r="BU63" s="5">
        <f t="shared" si="166"/>
        <v>1</v>
      </c>
      <c r="BV63" s="5">
        <f t="shared" si="167"/>
        <v>1</v>
      </c>
      <c r="BW63" s="5">
        <f t="shared" si="168"/>
        <v>1</v>
      </c>
      <c r="BX63" s="5">
        <f t="shared" si="169"/>
        <v>1</v>
      </c>
      <c r="BY63" s="5">
        <f t="shared" si="170"/>
        <v>1</v>
      </c>
      <c r="BZ63" s="5">
        <f t="shared" si="171"/>
        <v>1</v>
      </c>
      <c r="CA63" s="5">
        <f t="shared" si="172"/>
        <v>1</v>
      </c>
      <c r="CB63" s="5">
        <f t="shared" si="173"/>
        <v>1</v>
      </c>
      <c r="CC63" s="5">
        <f t="shared" si="174"/>
        <v>1</v>
      </c>
      <c r="CD63" s="5" t="str">
        <f t="shared" si="175"/>
        <v>?</v>
      </c>
      <c r="CE63" s="4" t="str">
        <f t="shared" si="176"/>
        <v>Kitöltés rendben!</v>
      </c>
      <c r="CF63" s="5">
        <f t="shared" si="177"/>
        <v>1</v>
      </c>
      <c r="CG63" s="5">
        <f t="shared" si="178"/>
        <v>1</v>
      </c>
      <c r="CH63" s="5">
        <f t="shared" si="179"/>
        <v>0</v>
      </c>
    </row>
    <row r="64" spans="1:86" s="2" customFormat="1" ht="150" hidden="1" customHeight="1" x14ac:dyDescent="0.25">
      <c r="A64" s="1" t="str">
        <f t="shared" si="139"/>
        <v>Kitöltés rendben!</v>
      </c>
      <c r="B64" s="203">
        <v>2</v>
      </c>
      <c r="C64" s="202" t="s">
        <v>36</v>
      </c>
      <c r="D64" s="204" t="s">
        <v>414</v>
      </c>
      <c r="E64" s="204" t="s">
        <v>462</v>
      </c>
      <c r="F64" s="205" t="str">
        <f>VLOOKUP($G64,Összesítő!$B:$F,2,FALSE)</f>
        <v>21-11679-1-006-01-15</v>
      </c>
      <c r="G64" s="202" t="s">
        <v>259</v>
      </c>
      <c r="H64" s="205" t="str">
        <f>AY64&amp;"_"&amp;AW64&amp;"_FIV_"&amp;LEFT(Előlap!$B$6,4)</f>
        <v>4202_61_FIV_2026</v>
      </c>
      <c r="I64" s="205" t="str">
        <f>VLOOKUP($G64,Összesítő!$B:$F,5,FALSE)</f>
        <v>Jánosháza, Duka, Karakó, Kemenespálfa, Kissomlyó, Nemeskeresztúr</v>
      </c>
      <c r="J64" s="205" t="str">
        <f>VLOOKUP($G64,Összesítő!$B:$F,4,FALSE)</f>
        <v>Jánosháza Város Önkormányzata, Duka Község Önkormányzata, Karakó Község Önkormányzata, Kemenespálfa Községi Önkormányzat, Kissomlyó Község Önkormányzata, Nemeskeresztúr Község Önkormányzata</v>
      </c>
      <c r="K64" s="7">
        <f t="shared" si="140"/>
        <v>50000</v>
      </c>
      <c r="L64" s="203">
        <v>2030</v>
      </c>
      <c r="M64" s="203">
        <v>2036</v>
      </c>
      <c r="N64" s="13">
        <v>0</v>
      </c>
      <c r="O64" s="8">
        <v>50000</v>
      </c>
      <c r="P64" s="8">
        <v>0</v>
      </c>
      <c r="R64" s="8">
        <v>0</v>
      </c>
      <c r="S64" s="8">
        <v>0</v>
      </c>
      <c r="T64" s="8">
        <v>0</v>
      </c>
      <c r="U64" s="8">
        <v>0</v>
      </c>
      <c r="V64" s="8">
        <v>0</v>
      </c>
      <c r="W64" s="8">
        <v>0</v>
      </c>
      <c r="X64" s="8">
        <v>0</v>
      </c>
      <c r="Y64" s="8">
        <v>0</v>
      </c>
      <c r="Z64" s="8">
        <v>0</v>
      </c>
      <c r="AA64" s="8">
        <v>0</v>
      </c>
      <c r="AB64" s="8">
        <v>0</v>
      </c>
      <c r="AC64" s="7">
        <f t="shared" si="141"/>
        <v>0</v>
      </c>
      <c r="AD64" s="3" t="str">
        <f t="shared" si="142"/>
        <v>Nem rövidtávú a feladat.</v>
      </c>
      <c r="AF64" s="8">
        <v>1505</v>
      </c>
      <c r="AG64" s="8">
        <v>0</v>
      </c>
      <c r="AH64" s="8">
        <v>5810</v>
      </c>
      <c r="AI64" s="8">
        <v>0</v>
      </c>
      <c r="AJ64" s="8">
        <v>0</v>
      </c>
      <c r="AK64" s="8">
        <v>0</v>
      </c>
      <c r="AL64" s="8">
        <v>0</v>
      </c>
      <c r="AM64" s="8">
        <v>0</v>
      </c>
      <c r="AN64" s="8">
        <v>0</v>
      </c>
      <c r="AO64" s="8">
        <v>0</v>
      </c>
      <c r="AP64" s="8">
        <v>0</v>
      </c>
      <c r="AQ64" s="7">
        <f t="shared" si="143"/>
        <v>7315</v>
      </c>
      <c r="AR64" s="202" t="s">
        <v>464</v>
      </c>
      <c r="AS64" s="3" t="str">
        <f t="shared" si="144"/>
        <v>Forráshiányos a feladat!</v>
      </c>
      <c r="AU64" s="204" t="s">
        <v>132</v>
      </c>
      <c r="AV64" s="204" t="s">
        <v>132</v>
      </c>
      <c r="AW64" s="205">
        <f>COUNTA($G$3:G64)</f>
        <v>61</v>
      </c>
      <c r="AY64" s="9">
        <f>VLOOKUP($G64,Összesítő!$B:$F,3,FALSE)</f>
        <v>4202</v>
      </c>
      <c r="AZ64" s="9">
        <f t="shared" si="145"/>
        <v>0</v>
      </c>
      <c r="BA64" s="5">
        <f t="shared" si="146"/>
        <v>1</v>
      </c>
      <c r="BB64" s="5" t="str">
        <f t="shared" si="147"/>
        <v>H</v>
      </c>
      <c r="BC64" s="5">
        <f t="shared" si="148"/>
        <v>0</v>
      </c>
      <c r="BD64" s="5">
        <f t="shared" si="149"/>
        <v>0</v>
      </c>
      <c r="BE64" s="5">
        <f t="shared" si="150"/>
        <v>0</v>
      </c>
      <c r="BF64" s="9" t="str">
        <f t="shared" si="151"/>
        <v>Nem rövidtávú a feladat.</v>
      </c>
      <c r="BG64" s="5">
        <f t="shared" si="152"/>
        <v>1</v>
      </c>
      <c r="BH64" s="5">
        <f t="shared" si="153"/>
        <v>1</v>
      </c>
      <c r="BI64" s="5">
        <f t="shared" si="154"/>
        <v>1</v>
      </c>
      <c r="BJ64" s="5">
        <f t="shared" si="155"/>
        <v>1</v>
      </c>
      <c r="BK64" s="5">
        <f t="shared" si="156"/>
        <v>1</v>
      </c>
      <c r="BL64" s="4" t="str">
        <f t="shared" si="157"/>
        <v>Forráshiányos a feladat!</v>
      </c>
      <c r="BM64" s="5">
        <f t="shared" si="158"/>
        <v>0</v>
      </c>
      <c r="BN64" s="5">
        <f t="shared" si="159"/>
        <v>1</v>
      </c>
      <c r="BO64" s="5">
        <f t="shared" si="160"/>
        <v>0</v>
      </c>
      <c r="BP64" s="5">
        <f t="shared" si="161"/>
        <v>0</v>
      </c>
      <c r="BQ64" s="5">
        <f t="shared" si="162"/>
        <v>0</v>
      </c>
      <c r="BR64" s="9">
        <f t="shared" si="163"/>
        <v>0</v>
      </c>
      <c r="BS64" s="5">
        <f t="shared" si="164"/>
        <v>0</v>
      </c>
      <c r="BT64" s="5">
        <f t="shared" si="165"/>
        <v>0</v>
      </c>
      <c r="BU64" s="5">
        <f t="shared" si="166"/>
        <v>1</v>
      </c>
      <c r="BV64" s="5">
        <f t="shared" si="167"/>
        <v>1</v>
      </c>
      <c r="BW64" s="5">
        <f t="shared" si="168"/>
        <v>1</v>
      </c>
      <c r="BX64" s="5">
        <f t="shared" si="169"/>
        <v>1</v>
      </c>
      <c r="BY64" s="5">
        <f t="shared" si="170"/>
        <v>1</v>
      </c>
      <c r="BZ64" s="5">
        <f t="shared" si="171"/>
        <v>1</v>
      </c>
      <c r="CA64" s="5">
        <f t="shared" si="172"/>
        <v>1</v>
      </c>
      <c r="CB64" s="5">
        <f t="shared" si="173"/>
        <v>1</v>
      </c>
      <c r="CC64" s="5">
        <f t="shared" si="174"/>
        <v>1</v>
      </c>
      <c r="CD64" s="5" t="str">
        <f t="shared" si="175"/>
        <v>?</v>
      </c>
      <c r="CE64" s="4" t="str">
        <f t="shared" si="176"/>
        <v>Kitöltés rendben!</v>
      </c>
      <c r="CF64" s="5">
        <f t="shared" si="177"/>
        <v>1</v>
      </c>
      <c r="CG64" s="5">
        <f t="shared" si="178"/>
        <v>0</v>
      </c>
      <c r="CH64" s="5">
        <f t="shared" si="179"/>
        <v>1</v>
      </c>
    </row>
    <row r="65" spans="1:86" s="2" customFormat="1" ht="150" hidden="1" customHeight="1" x14ac:dyDescent="0.25">
      <c r="A65" s="1" t="str">
        <f t="shared" si="139"/>
        <v>Kitöltés rendben!</v>
      </c>
      <c r="B65" s="203">
        <v>2</v>
      </c>
      <c r="C65" s="202" t="s">
        <v>75</v>
      </c>
      <c r="D65" s="204" t="s">
        <v>417</v>
      </c>
      <c r="E65" s="204" t="s">
        <v>462</v>
      </c>
      <c r="F65" s="205" t="str">
        <f>VLOOKUP($G65,Összesítő!$B:$F,2,FALSE)</f>
        <v>21-11679-1-006-01-15</v>
      </c>
      <c r="G65" s="202" t="s">
        <v>259</v>
      </c>
      <c r="H65" s="205" t="str">
        <f>AY65&amp;"_"&amp;AW65&amp;"_FIV_"&amp;LEFT(Előlap!$B$6,4)</f>
        <v>4202_62_FIV_2026</v>
      </c>
      <c r="I65" s="205" t="str">
        <f>VLOOKUP($G65,Összesítő!$B:$F,5,FALSE)</f>
        <v>Jánosháza, Duka, Karakó, Kemenespálfa, Kissomlyó, Nemeskeresztúr</v>
      </c>
      <c r="J65" s="205" t="str">
        <f>VLOOKUP($G65,Összesítő!$B:$F,4,FALSE)</f>
        <v>Jánosháza Város Önkormányzata, Duka Község Önkormányzata, Karakó Község Önkormányzata, Kemenespálfa Községi Önkormányzat, Kissomlyó Község Önkormányzata, Nemeskeresztúr Község Önkormányzata</v>
      </c>
      <c r="K65" s="7">
        <f t="shared" si="140"/>
        <v>20000</v>
      </c>
      <c r="L65" s="203">
        <v>2028</v>
      </c>
      <c r="M65" s="203">
        <v>2036</v>
      </c>
      <c r="N65" s="13">
        <v>0</v>
      </c>
      <c r="O65" s="8">
        <v>20000</v>
      </c>
      <c r="P65" s="8">
        <v>0</v>
      </c>
      <c r="R65" s="8">
        <v>0</v>
      </c>
      <c r="S65" s="8">
        <v>0</v>
      </c>
      <c r="T65" s="8">
        <v>0</v>
      </c>
      <c r="U65" s="8">
        <v>0</v>
      </c>
      <c r="V65" s="8">
        <v>0</v>
      </c>
      <c r="W65" s="8">
        <v>0</v>
      </c>
      <c r="X65" s="8">
        <v>0</v>
      </c>
      <c r="Y65" s="8">
        <v>0</v>
      </c>
      <c r="Z65" s="8">
        <v>0</v>
      </c>
      <c r="AA65" s="8">
        <v>0</v>
      </c>
      <c r="AB65" s="8">
        <v>0</v>
      </c>
      <c r="AC65" s="7">
        <f t="shared" si="141"/>
        <v>0</v>
      </c>
      <c r="AD65" s="3" t="str">
        <f t="shared" si="142"/>
        <v>Nem rövidtávú a feladat.</v>
      </c>
      <c r="AF65" s="8">
        <v>600</v>
      </c>
      <c r="AG65" s="8">
        <v>0</v>
      </c>
      <c r="AH65" s="8">
        <v>0</v>
      </c>
      <c r="AI65" s="8">
        <v>0</v>
      </c>
      <c r="AJ65" s="8">
        <v>0</v>
      </c>
      <c r="AK65" s="8">
        <v>0</v>
      </c>
      <c r="AL65" s="8">
        <v>0</v>
      </c>
      <c r="AM65" s="8">
        <v>0</v>
      </c>
      <c r="AN65" s="8">
        <v>0</v>
      </c>
      <c r="AO65" s="8">
        <v>0</v>
      </c>
      <c r="AP65" s="8">
        <v>0</v>
      </c>
      <c r="AQ65" s="7">
        <f t="shared" si="143"/>
        <v>600</v>
      </c>
      <c r="AR65" s="202" t="s">
        <v>464</v>
      </c>
      <c r="AS65" s="3" t="str">
        <f t="shared" si="144"/>
        <v>Forráshiányos a feladat!</v>
      </c>
      <c r="AU65" s="204" t="s">
        <v>132</v>
      </c>
      <c r="AV65" s="204" t="s">
        <v>132</v>
      </c>
      <c r="AW65" s="205">
        <f>COUNTA($G$3:G65)</f>
        <v>62</v>
      </c>
      <c r="AY65" s="9">
        <f>VLOOKUP($G65,Összesítő!$B:$F,3,FALSE)</f>
        <v>4202</v>
      </c>
      <c r="AZ65" s="9">
        <f t="shared" si="145"/>
        <v>0</v>
      </c>
      <c r="BA65" s="5">
        <f t="shared" si="146"/>
        <v>1</v>
      </c>
      <c r="BB65" s="5" t="str">
        <f t="shared" si="147"/>
        <v>H</v>
      </c>
      <c r="BC65" s="5">
        <f t="shared" si="148"/>
        <v>0</v>
      </c>
      <c r="BD65" s="5">
        <f t="shared" si="149"/>
        <v>0</v>
      </c>
      <c r="BE65" s="5">
        <f t="shared" si="150"/>
        <v>0</v>
      </c>
      <c r="BF65" s="9" t="str">
        <f t="shared" si="151"/>
        <v>Nem rövidtávú a feladat.</v>
      </c>
      <c r="BG65" s="5">
        <f t="shared" si="152"/>
        <v>1</v>
      </c>
      <c r="BH65" s="5">
        <f t="shared" si="153"/>
        <v>1</v>
      </c>
      <c r="BI65" s="5">
        <f t="shared" si="154"/>
        <v>1</v>
      </c>
      <c r="BJ65" s="5">
        <f t="shared" si="155"/>
        <v>1</v>
      </c>
      <c r="BK65" s="5">
        <f t="shared" si="156"/>
        <v>1</v>
      </c>
      <c r="BL65" s="4" t="str">
        <f t="shared" si="157"/>
        <v>Forráshiányos a feladat!</v>
      </c>
      <c r="BM65" s="5">
        <f t="shared" si="158"/>
        <v>0</v>
      </c>
      <c r="BN65" s="5">
        <f t="shared" si="159"/>
        <v>1</v>
      </c>
      <c r="BO65" s="5">
        <f t="shared" si="160"/>
        <v>0</v>
      </c>
      <c r="BP65" s="5">
        <f t="shared" si="161"/>
        <v>0</v>
      </c>
      <c r="BQ65" s="5">
        <f t="shared" si="162"/>
        <v>0</v>
      </c>
      <c r="BR65" s="9">
        <f t="shared" si="163"/>
        <v>0</v>
      </c>
      <c r="BS65" s="5">
        <f t="shared" si="164"/>
        <v>0</v>
      </c>
      <c r="BT65" s="5">
        <f t="shared" si="165"/>
        <v>0</v>
      </c>
      <c r="BU65" s="5">
        <f t="shared" si="166"/>
        <v>1</v>
      </c>
      <c r="BV65" s="5">
        <f t="shared" si="167"/>
        <v>1</v>
      </c>
      <c r="BW65" s="5">
        <f t="shared" si="168"/>
        <v>1</v>
      </c>
      <c r="BX65" s="5">
        <f t="shared" si="169"/>
        <v>1</v>
      </c>
      <c r="BY65" s="5">
        <f t="shared" si="170"/>
        <v>1</v>
      </c>
      <c r="BZ65" s="5">
        <f t="shared" si="171"/>
        <v>1</v>
      </c>
      <c r="CA65" s="5">
        <f t="shared" si="172"/>
        <v>1</v>
      </c>
      <c r="CB65" s="5">
        <f t="shared" si="173"/>
        <v>1</v>
      </c>
      <c r="CC65" s="5">
        <f t="shared" si="174"/>
        <v>1</v>
      </c>
      <c r="CD65" s="5" t="str">
        <f t="shared" si="175"/>
        <v>?</v>
      </c>
      <c r="CE65" s="4" t="str">
        <f t="shared" si="176"/>
        <v>Kitöltés rendben!</v>
      </c>
      <c r="CF65" s="5">
        <f t="shared" si="177"/>
        <v>1</v>
      </c>
      <c r="CG65" s="5">
        <f t="shared" si="178"/>
        <v>0</v>
      </c>
      <c r="CH65" s="5">
        <f t="shared" si="179"/>
        <v>1</v>
      </c>
    </row>
    <row r="66" spans="1:86" s="2" customFormat="1" ht="150" hidden="1" customHeight="1" x14ac:dyDescent="0.25">
      <c r="A66" s="1" t="str">
        <f t="shared" si="139"/>
        <v>Kitöltés rendben!</v>
      </c>
      <c r="B66" s="203">
        <v>2</v>
      </c>
      <c r="C66" s="202" t="s">
        <v>98</v>
      </c>
      <c r="D66" s="204" t="s">
        <v>416</v>
      </c>
      <c r="E66" s="204" t="s">
        <v>462</v>
      </c>
      <c r="F66" s="205" t="str">
        <f>VLOOKUP($G66,Összesítő!$B:$F,2,FALSE)</f>
        <v>21-11679-1-006-01-15</v>
      </c>
      <c r="G66" s="202" t="s">
        <v>259</v>
      </c>
      <c r="H66" s="205" t="str">
        <f>AY66&amp;"_"&amp;AW66&amp;"_FIV_"&amp;LEFT(Előlap!$B$6,4)</f>
        <v>4202_63_FIV_2026</v>
      </c>
      <c r="I66" s="205" t="str">
        <f>VLOOKUP($G66,Összesítő!$B:$F,5,FALSE)</f>
        <v>Jánosháza, Duka, Karakó, Kemenespálfa, Kissomlyó, Nemeskeresztúr</v>
      </c>
      <c r="J66" s="205" t="str">
        <f>VLOOKUP($G66,Összesítő!$B:$F,4,FALSE)</f>
        <v>Jánosháza Város Önkormányzata, Duka Község Önkormányzata, Karakó Község Önkormányzata, Kemenespálfa Községi Önkormányzat, Kissomlyó Község Önkormányzata, Nemeskeresztúr Község Önkormányzata</v>
      </c>
      <c r="K66" s="7">
        <f t="shared" si="140"/>
        <v>100000</v>
      </c>
      <c r="L66" s="203">
        <v>2028</v>
      </c>
      <c r="M66" s="203">
        <v>2036</v>
      </c>
      <c r="N66" s="13">
        <v>0</v>
      </c>
      <c r="O66" s="8">
        <v>100000</v>
      </c>
      <c r="P66" s="8">
        <v>0</v>
      </c>
      <c r="R66" s="8">
        <v>0</v>
      </c>
      <c r="S66" s="8">
        <v>0</v>
      </c>
      <c r="T66" s="8">
        <v>0</v>
      </c>
      <c r="U66" s="8">
        <v>0</v>
      </c>
      <c r="V66" s="8">
        <v>0</v>
      </c>
      <c r="W66" s="8">
        <v>0</v>
      </c>
      <c r="X66" s="8">
        <v>0</v>
      </c>
      <c r="Y66" s="8">
        <v>0</v>
      </c>
      <c r="Z66" s="8">
        <v>0</v>
      </c>
      <c r="AA66" s="8">
        <v>0</v>
      </c>
      <c r="AB66" s="8">
        <v>0</v>
      </c>
      <c r="AC66" s="7">
        <f t="shared" si="141"/>
        <v>0</v>
      </c>
      <c r="AD66" s="3" t="str">
        <f t="shared" si="142"/>
        <v>Nem rövidtávú a feladat.</v>
      </c>
      <c r="AF66" s="8">
        <v>3010</v>
      </c>
      <c r="AG66" s="8">
        <v>0</v>
      </c>
      <c r="AH66" s="8">
        <v>0</v>
      </c>
      <c r="AI66" s="8">
        <v>0</v>
      </c>
      <c r="AJ66" s="8">
        <v>0</v>
      </c>
      <c r="AK66" s="8">
        <v>0</v>
      </c>
      <c r="AL66" s="8">
        <v>0</v>
      </c>
      <c r="AM66" s="8">
        <v>0</v>
      </c>
      <c r="AN66" s="8">
        <v>0</v>
      </c>
      <c r="AO66" s="8">
        <v>0</v>
      </c>
      <c r="AP66" s="8">
        <v>0</v>
      </c>
      <c r="AQ66" s="7">
        <f t="shared" si="143"/>
        <v>3010</v>
      </c>
      <c r="AR66" s="202" t="s">
        <v>464</v>
      </c>
      <c r="AS66" s="3" t="str">
        <f t="shared" si="144"/>
        <v>Forráshiányos a feladat!</v>
      </c>
      <c r="AU66" s="204" t="s">
        <v>132</v>
      </c>
      <c r="AV66" s="204" t="s">
        <v>132</v>
      </c>
      <c r="AW66" s="205">
        <f>COUNTA($G$3:G66)</f>
        <v>63</v>
      </c>
      <c r="AY66" s="9">
        <f>VLOOKUP($G66,Összesítő!$B:$F,3,FALSE)</f>
        <v>4202</v>
      </c>
      <c r="AZ66" s="9">
        <f t="shared" si="145"/>
        <v>0</v>
      </c>
      <c r="BA66" s="5">
        <f t="shared" si="146"/>
        <v>1</v>
      </c>
      <c r="BB66" s="5" t="str">
        <f t="shared" si="147"/>
        <v>H</v>
      </c>
      <c r="BC66" s="5">
        <f t="shared" si="148"/>
        <v>0</v>
      </c>
      <c r="BD66" s="5">
        <f t="shared" si="149"/>
        <v>0</v>
      </c>
      <c r="BE66" s="5">
        <f t="shared" si="150"/>
        <v>0</v>
      </c>
      <c r="BF66" s="9" t="str">
        <f t="shared" si="151"/>
        <v>Nem rövidtávú a feladat.</v>
      </c>
      <c r="BG66" s="5">
        <f t="shared" si="152"/>
        <v>1</v>
      </c>
      <c r="BH66" s="5">
        <f t="shared" si="153"/>
        <v>1</v>
      </c>
      <c r="BI66" s="5">
        <f t="shared" si="154"/>
        <v>1</v>
      </c>
      <c r="BJ66" s="5">
        <f t="shared" si="155"/>
        <v>1</v>
      </c>
      <c r="BK66" s="5">
        <f t="shared" si="156"/>
        <v>1</v>
      </c>
      <c r="BL66" s="4" t="str">
        <f t="shared" si="157"/>
        <v>Forráshiányos a feladat!</v>
      </c>
      <c r="BM66" s="5">
        <f t="shared" si="158"/>
        <v>0</v>
      </c>
      <c r="BN66" s="5">
        <f t="shared" si="159"/>
        <v>1</v>
      </c>
      <c r="BO66" s="5">
        <f t="shared" si="160"/>
        <v>0</v>
      </c>
      <c r="BP66" s="5">
        <f t="shared" si="161"/>
        <v>0</v>
      </c>
      <c r="BQ66" s="5">
        <f t="shared" si="162"/>
        <v>0</v>
      </c>
      <c r="BR66" s="9">
        <f t="shared" si="163"/>
        <v>0</v>
      </c>
      <c r="BS66" s="5">
        <f t="shared" si="164"/>
        <v>0</v>
      </c>
      <c r="BT66" s="5">
        <f t="shared" si="165"/>
        <v>0</v>
      </c>
      <c r="BU66" s="5">
        <f t="shared" si="166"/>
        <v>1</v>
      </c>
      <c r="BV66" s="5">
        <f t="shared" si="167"/>
        <v>1</v>
      </c>
      <c r="BW66" s="5">
        <f t="shared" si="168"/>
        <v>1</v>
      </c>
      <c r="BX66" s="5">
        <f t="shared" si="169"/>
        <v>1</v>
      </c>
      <c r="BY66" s="5">
        <f t="shared" si="170"/>
        <v>1</v>
      </c>
      <c r="BZ66" s="5">
        <f t="shared" si="171"/>
        <v>1</v>
      </c>
      <c r="CA66" s="5">
        <f t="shared" si="172"/>
        <v>1</v>
      </c>
      <c r="CB66" s="5">
        <f t="shared" si="173"/>
        <v>1</v>
      </c>
      <c r="CC66" s="5">
        <f t="shared" si="174"/>
        <v>1</v>
      </c>
      <c r="CD66" s="5" t="str">
        <f t="shared" si="175"/>
        <v>?</v>
      </c>
      <c r="CE66" s="4" t="str">
        <f t="shared" si="176"/>
        <v>Kitöltés rendben!</v>
      </c>
      <c r="CF66" s="5">
        <f t="shared" si="177"/>
        <v>1</v>
      </c>
      <c r="CG66" s="5">
        <f t="shared" si="178"/>
        <v>0</v>
      </c>
      <c r="CH66" s="5">
        <f t="shared" si="179"/>
        <v>1</v>
      </c>
    </row>
    <row r="67" spans="1:86" s="2" customFormat="1" ht="150" hidden="1" customHeight="1" x14ac:dyDescent="0.25">
      <c r="A67" s="1" t="str">
        <f t="shared" ref="A67" si="180">IF($G67="","Nincs VKR kiválasztva!",CE67)</f>
        <v>Kitöltés rendben!</v>
      </c>
      <c r="B67" s="207">
        <v>2</v>
      </c>
      <c r="C67" s="206" t="s">
        <v>108</v>
      </c>
      <c r="D67" s="208" t="s">
        <v>467</v>
      </c>
      <c r="E67" s="208" t="s">
        <v>462</v>
      </c>
      <c r="F67" s="209" t="str">
        <f>VLOOKUP($G67,Összesítő!$B:$F,2,FALSE)</f>
        <v>21-11679-1-006-01-15</v>
      </c>
      <c r="G67" s="206" t="s">
        <v>259</v>
      </c>
      <c r="H67" s="209" t="str">
        <f>AY67&amp;"_"&amp;AW67&amp;"_FIV_"&amp;LEFT(Előlap!$B$6,4)</f>
        <v>4202_64_FIV_2026</v>
      </c>
      <c r="I67" s="209" t="str">
        <f>VLOOKUP($G67,Összesítő!$B:$F,5,FALSE)</f>
        <v>Jánosháza, Duka, Karakó, Kemenespálfa, Kissomlyó, Nemeskeresztúr</v>
      </c>
      <c r="J67" s="209" t="str">
        <f>VLOOKUP($G67,Összesítő!$B:$F,4,FALSE)</f>
        <v>Jánosháza Város Önkormányzata, Duka Község Önkormányzata, Karakó Község Önkormányzata, Kemenespálfa Községi Önkormányzat, Kissomlyó Község Önkormányzata, Nemeskeresztúr Község Önkormányzata</v>
      </c>
      <c r="K67" s="7">
        <f t="shared" ref="K67" si="181">N67+O67</f>
        <v>30000</v>
      </c>
      <c r="L67" s="207">
        <v>2028</v>
      </c>
      <c r="M67" s="207">
        <v>2036</v>
      </c>
      <c r="N67" s="13">
        <v>0</v>
      </c>
      <c r="O67" s="8">
        <v>30000</v>
      </c>
      <c r="P67" s="8">
        <v>0</v>
      </c>
      <c r="R67" s="8">
        <v>0</v>
      </c>
      <c r="S67" s="8">
        <v>0</v>
      </c>
      <c r="T67" s="8">
        <v>0</v>
      </c>
      <c r="U67" s="8">
        <v>0</v>
      </c>
      <c r="V67" s="8">
        <v>0</v>
      </c>
      <c r="W67" s="8">
        <v>0</v>
      </c>
      <c r="X67" s="8">
        <v>0</v>
      </c>
      <c r="Y67" s="8">
        <v>0</v>
      </c>
      <c r="Z67" s="8">
        <v>0</v>
      </c>
      <c r="AA67" s="8">
        <v>0</v>
      </c>
      <c r="AB67" s="8">
        <v>0</v>
      </c>
      <c r="AC67" s="7">
        <f t="shared" ref="AC67" si="182">SUM(R67:AB67)</f>
        <v>0</v>
      </c>
      <c r="AD67" s="3" t="str">
        <f t="shared" ref="AD67" si="183">IF($G67="","Nincs VKR kiválasztva!",IF(BA67=0,"Hiányos kitöltés!",BF67))</f>
        <v>Nem rövidtávú a feladat.</v>
      </c>
      <c r="AF67" s="8">
        <v>0</v>
      </c>
      <c r="AG67" s="8">
        <v>0</v>
      </c>
      <c r="AH67" s="8">
        <v>0</v>
      </c>
      <c r="AI67" s="8">
        <v>0</v>
      </c>
      <c r="AJ67" s="8">
        <v>0</v>
      </c>
      <c r="AK67" s="8">
        <v>0</v>
      </c>
      <c r="AL67" s="8">
        <v>0</v>
      </c>
      <c r="AM67" s="8">
        <v>0</v>
      </c>
      <c r="AN67" s="8">
        <v>0</v>
      </c>
      <c r="AO67" s="8">
        <v>0</v>
      </c>
      <c r="AP67" s="8">
        <v>0</v>
      </c>
      <c r="AQ67" s="7">
        <f t="shared" ref="AQ67" si="184">SUM(AF67:AP67)</f>
        <v>0</v>
      </c>
      <c r="AR67" s="206" t="s">
        <v>464</v>
      </c>
      <c r="AS67" s="3" t="str">
        <f t="shared" si="144"/>
        <v>Forráshiányos a feladat!</v>
      </c>
      <c r="AU67" s="208" t="s">
        <v>132</v>
      </c>
      <c r="AV67" s="208" t="s">
        <v>132</v>
      </c>
      <c r="AW67" s="209">
        <f>COUNTA($G$3:G67)</f>
        <v>64</v>
      </c>
      <c r="AY67" s="9">
        <f>VLOOKUP($G67,Összesítő!$B:$F,3,FALSE)</f>
        <v>4202</v>
      </c>
      <c r="AZ67" s="9">
        <f t="shared" si="145"/>
        <v>0</v>
      </c>
      <c r="BA67" s="5">
        <f t="shared" si="146"/>
        <v>1</v>
      </c>
      <c r="BB67" s="5" t="str">
        <f t="shared" si="147"/>
        <v>H</v>
      </c>
      <c r="BC67" s="5">
        <f t="shared" ref="BC67" si="185">IF(OR(BB67="R",BB67="RH"),1,0)</f>
        <v>0</v>
      </c>
      <c r="BD67" s="5">
        <f t="shared" si="149"/>
        <v>0</v>
      </c>
      <c r="BE67" s="5">
        <f t="shared" si="150"/>
        <v>0</v>
      </c>
      <c r="BF67" s="9" t="str">
        <f t="shared" si="151"/>
        <v>Nem rövidtávú a feladat.</v>
      </c>
      <c r="BG67" s="5">
        <f t="shared" si="152"/>
        <v>1</v>
      </c>
      <c r="BH67" s="5">
        <f t="shared" si="153"/>
        <v>1</v>
      </c>
      <c r="BI67" s="5">
        <f t="shared" si="154"/>
        <v>1</v>
      </c>
      <c r="BJ67" s="5">
        <f t="shared" si="155"/>
        <v>1</v>
      </c>
      <c r="BK67" s="5">
        <f t="shared" ref="BK67" si="186">IF(AND($BJ67=1,$O67=$AQ67),1,IF(AND($BJ67=1,$O67&gt;$AQ67,AR67="igen"),1,0))</f>
        <v>1</v>
      </c>
      <c r="BL67" s="4" t="str">
        <f t="shared" si="157"/>
        <v>Forráshiányos a feladat!</v>
      </c>
      <c r="BM67" s="5">
        <f t="shared" si="158"/>
        <v>0</v>
      </c>
      <c r="BN67" s="5">
        <f t="shared" si="159"/>
        <v>1</v>
      </c>
      <c r="BO67" s="5">
        <f t="shared" si="160"/>
        <v>0</v>
      </c>
      <c r="BP67" s="5">
        <f t="shared" si="161"/>
        <v>0</v>
      </c>
      <c r="BQ67" s="5">
        <f t="shared" si="162"/>
        <v>0</v>
      </c>
      <c r="BR67" s="9">
        <f t="shared" si="163"/>
        <v>0</v>
      </c>
      <c r="BS67" s="5">
        <f t="shared" si="164"/>
        <v>0</v>
      </c>
      <c r="BT67" s="5">
        <f t="shared" si="165"/>
        <v>0</v>
      </c>
      <c r="BU67" s="5">
        <f t="shared" si="166"/>
        <v>1</v>
      </c>
      <c r="BV67" s="5">
        <f t="shared" si="167"/>
        <v>1</v>
      </c>
      <c r="BW67" s="5">
        <f t="shared" si="168"/>
        <v>1</v>
      </c>
      <c r="BX67" s="5">
        <f t="shared" si="169"/>
        <v>1</v>
      </c>
      <c r="BY67" s="5">
        <f t="shared" si="170"/>
        <v>1</v>
      </c>
      <c r="BZ67" s="5">
        <f t="shared" si="171"/>
        <v>1</v>
      </c>
      <c r="CA67" s="5">
        <f t="shared" si="172"/>
        <v>1</v>
      </c>
      <c r="CB67" s="5">
        <f t="shared" si="173"/>
        <v>1</v>
      </c>
      <c r="CC67" s="5">
        <f t="shared" si="174"/>
        <v>1</v>
      </c>
      <c r="CD67" s="5" t="str">
        <f t="shared" si="175"/>
        <v>?</v>
      </c>
      <c r="CE67" s="4" t="str">
        <f t="shared" ref="CE67" si="187">IF($BA67=0,$CD67,IF($BG67=0,"I. ütem forrása nincs kitöltve!",IF($BJ67=0,"II. ütem forrása nincs kitöltve!",IF($BD67=1,"Költségek üteme nem megfelelő (az időtartam és a költség üteme eltér)!",IF(AND(BH67=0,$BA67=1,$BJ67=1,$BD67=1),"Kötelező cellák kitöltve, de az I. ütem forrása hibás!",IF(AND(BJ67=0,$BA67=1,$BJ67=1,$BD67=1),"Kötelező cellák kitöltve, de a II. ütem forrása hibás!",IF(AND($BO67=1,$AZ67&lt;30),"Nullás a rövidtávú feladat és rövid (hiányzik) a hozzá tartozó indoklás!",IF(AND($BP67=1,$AZ67&lt;30),"Nullás a hosszútávú feladat és rövid (hiányzik) a hozzá tartozó indoklás!",IF(AND(BN67=1,C67="1811_RENDKÍVÜLI"),"II. ütemre nem tervezhet Rendkívüli feladatot!",IF(BH67=0,AD67,IF(BK67=0,AS67,IF(AND(BC67=1,$P67&gt;$N67),"EM rendelet 2. melléklet terhére elszámolt költség nem lehet nagyobb az I. ütemre tervezett tényleges költségnél!",IF($AC67&gt;$N67,"Többlet forrást jelölt meg az I. ütemnél! A forrás ne legyen több a költségnél.",IF($AQ67&gt;$O67,"Többlet forrást jelölt meg a II. ütemnél! A forrás ne legyen több a költségnél.","Kitöltés rendben!"))))))))))))))</f>
        <v>Kitöltés rendben!</v>
      </c>
      <c r="CF67" s="5">
        <f t="shared" ref="CF67" si="188">IF(A67="Kitöltés rendben!",1,0)</f>
        <v>1</v>
      </c>
      <c r="CG67" s="5">
        <f t="shared" si="178"/>
        <v>0</v>
      </c>
      <c r="CH67" s="5">
        <f t="shared" si="179"/>
        <v>1</v>
      </c>
    </row>
    <row r="68" spans="1:86" s="2" customFormat="1" ht="150" hidden="1" customHeight="1" x14ac:dyDescent="0.25">
      <c r="A68" s="1" t="str">
        <f t="shared" si="139"/>
        <v>Kitöltés rendben!</v>
      </c>
      <c r="B68" s="203">
        <v>0</v>
      </c>
      <c r="C68" s="202" t="s">
        <v>113</v>
      </c>
      <c r="D68" s="204" t="s">
        <v>420</v>
      </c>
      <c r="E68" s="204" t="s">
        <v>462</v>
      </c>
      <c r="F68" s="205" t="str">
        <f>VLOOKUP($G68,Összesítő!$B:$F,2,FALSE)</f>
        <v>21-11679-1-006-01-15</v>
      </c>
      <c r="G68" s="202" t="s">
        <v>259</v>
      </c>
      <c r="H68" s="205" t="str">
        <f>AY68&amp;"_"&amp;AW68&amp;"_FIV_"&amp;LEFT(Előlap!$B$6,4)</f>
        <v>4202_65_FIV_2026</v>
      </c>
      <c r="I68" s="205" t="str">
        <f>VLOOKUP($G68,Összesítő!$B:$F,5,FALSE)</f>
        <v>Jánosháza, Duka, Karakó, Kemenespálfa, Kissomlyó, Nemeskeresztúr</v>
      </c>
      <c r="J68" s="205" t="str">
        <f>VLOOKUP($G68,Összesítő!$B:$F,4,FALSE)</f>
        <v>Jánosháza Város Önkormányzata, Duka Község Önkormányzata, Karakó Község Önkormányzata, Kemenespálfa Községi Önkormányzat, Kissomlyó Község Önkormányzata, Nemeskeresztúr Község Önkormányzata</v>
      </c>
      <c r="K68" s="7">
        <f t="shared" si="140"/>
        <v>0</v>
      </c>
      <c r="L68" s="203">
        <v>2027</v>
      </c>
      <c r="M68" s="203">
        <v>2027</v>
      </c>
      <c r="N68" s="13">
        <v>0</v>
      </c>
      <c r="O68" s="8">
        <v>0</v>
      </c>
      <c r="P68" s="8">
        <v>0</v>
      </c>
      <c r="R68" s="8">
        <v>0</v>
      </c>
      <c r="S68" s="8">
        <v>0</v>
      </c>
      <c r="T68" s="8">
        <v>0</v>
      </c>
      <c r="U68" s="8">
        <v>0</v>
      </c>
      <c r="V68" s="8">
        <v>0</v>
      </c>
      <c r="W68" s="8">
        <v>0</v>
      </c>
      <c r="X68" s="8">
        <v>0</v>
      </c>
      <c r="Y68" s="8">
        <v>0</v>
      </c>
      <c r="Z68" s="8">
        <v>0</v>
      </c>
      <c r="AA68" s="8">
        <v>0</v>
      </c>
      <c r="AB68" s="8">
        <v>0</v>
      </c>
      <c r="AC68" s="7">
        <f t="shared" si="141"/>
        <v>0</v>
      </c>
      <c r="AD68" s="3" t="str">
        <f t="shared" si="142"/>
        <v>A forrás egyenlő a költséggel (I.ütem).</v>
      </c>
      <c r="AF68" s="8">
        <v>0</v>
      </c>
      <c r="AG68" s="8">
        <v>0</v>
      </c>
      <c r="AH68" s="8">
        <v>0</v>
      </c>
      <c r="AI68" s="8">
        <v>0</v>
      </c>
      <c r="AJ68" s="8">
        <v>0</v>
      </c>
      <c r="AK68" s="8">
        <v>0</v>
      </c>
      <c r="AL68" s="8">
        <v>0</v>
      </c>
      <c r="AM68" s="8">
        <v>0</v>
      </c>
      <c r="AN68" s="8">
        <v>0</v>
      </c>
      <c r="AO68" s="8">
        <v>0</v>
      </c>
      <c r="AP68" s="8">
        <v>0</v>
      </c>
      <c r="AQ68" s="7">
        <f t="shared" si="143"/>
        <v>0</v>
      </c>
      <c r="AR68" s="202" t="s">
        <v>464</v>
      </c>
      <c r="AS68" s="3" t="str">
        <f t="shared" si="144"/>
        <v>Nem hosszútávú a feladat.</v>
      </c>
      <c r="AU68" s="204" t="s">
        <v>465</v>
      </c>
      <c r="AV68" s="204" t="s">
        <v>132</v>
      </c>
      <c r="AW68" s="205">
        <f>COUNTA($G$3:G68)</f>
        <v>65</v>
      </c>
      <c r="AY68" s="9">
        <f>VLOOKUP($G68,Összesítő!$B:$F,3,FALSE)</f>
        <v>4202</v>
      </c>
      <c r="AZ68" s="9">
        <f t="shared" si="145"/>
        <v>39</v>
      </c>
      <c r="BA68" s="5">
        <f t="shared" si="146"/>
        <v>1</v>
      </c>
      <c r="BB68" s="5" t="str">
        <f t="shared" si="147"/>
        <v>R</v>
      </c>
      <c r="BC68" s="5">
        <f t="shared" si="148"/>
        <v>1</v>
      </c>
      <c r="BD68" s="5">
        <f t="shared" si="149"/>
        <v>0</v>
      </c>
      <c r="BE68" s="5">
        <f t="shared" si="150"/>
        <v>0</v>
      </c>
      <c r="BF68" s="9" t="str">
        <f t="shared" si="151"/>
        <v>A forrás egyenlő a költséggel (I.ütem).</v>
      </c>
      <c r="BG68" s="5">
        <f t="shared" si="152"/>
        <v>1</v>
      </c>
      <c r="BH68" s="5">
        <f t="shared" si="153"/>
        <v>1</v>
      </c>
      <c r="BI68" s="5">
        <f t="shared" si="154"/>
        <v>0</v>
      </c>
      <c r="BJ68" s="5">
        <f t="shared" si="155"/>
        <v>1</v>
      </c>
      <c r="BK68" s="5">
        <f t="shared" si="156"/>
        <v>1</v>
      </c>
      <c r="BL68" s="4" t="str">
        <f t="shared" si="157"/>
        <v>Nem hosszútávú a feladat.</v>
      </c>
      <c r="BM68" s="5">
        <f t="shared" si="158"/>
        <v>1</v>
      </c>
      <c r="BN68" s="5">
        <f t="shared" si="159"/>
        <v>0</v>
      </c>
      <c r="BO68" s="5">
        <f t="shared" si="160"/>
        <v>1</v>
      </c>
      <c r="BP68" s="5">
        <f t="shared" si="161"/>
        <v>0</v>
      </c>
      <c r="BQ68" s="5">
        <f t="shared" si="162"/>
        <v>1</v>
      </c>
      <c r="BR68" s="9" t="str">
        <f t="shared" si="163"/>
        <v>Nincs hosszútávú terv!</v>
      </c>
      <c r="BS68" s="5">
        <f t="shared" si="164"/>
        <v>1</v>
      </c>
      <c r="BT68" s="5">
        <f t="shared" si="165"/>
        <v>0</v>
      </c>
      <c r="BU68" s="5">
        <f t="shared" si="166"/>
        <v>1</v>
      </c>
      <c r="BV68" s="5">
        <f t="shared" si="167"/>
        <v>1</v>
      </c>
      <c r="BW68" s="5">
        <f t="shared" si="168"/>
        <v>1</v>
      </c>
      <c r="BX68" s="5">
        <f t="shared" si="169"/>
        <v>1</v>
      </c>
      <c r="BY68" s="5">
        <f t="shared" si="170"/>
        <v>1</v>
      </c>
      <c r="BZ68" s="5">
        <f t="shared" si="171"/>
        <v>1</v>
      </c>
      <c r="CA68" s="5">
        <f t="shared" si="172"/>
        <v>1</v>
      </c>
      <c r="CB68" s="5">
        <f t="shared" si="173"/>
        <v>1</v>
      </c>
      <c r="CC68" s="5">
        <f t="shared" si="174"/>
        <v>1</v>
      </c>
      <c r="CD68" s="5" t="str">
        <f t="shared" si="175"/>
        <v>?</v>
      </c>
      <c r="CE68" s="4" t="str">
        <f t="shared" si="176"/>
        <v>Kitöltés rendben!</v>
      </c>
      <c r="CF68" s="5">
        <f t="shared" si="177"/>
        <v>1</v>
      </c>
      <c r="CG68" s="5">
        <f t="shared" si="178"/>
        <v>1</v>
      </c>
      <c r="CH68" s="5">
        <f t="shared" si="179"/>
        <v>0</v>
      </c>
    </row>
    <row r="69" spans="1:86" s="2" customFormat="1" ht="120" hidden="1" customHeight="1" x14ac:dyDescent="0.25">
      <c r="A69" s="1" t="str">
        <f t="shared" si="139"/>
        <v>Kitöltés rendben!</v>
      </c>
      <c r="B69" s="203">
        <v>2</v>
      </c>
      <c r="C69" s="202" t="s">
        <v>98</v>
      </c>
      <c r="D69" s="204" t="s">
        <v>416</v>
      </c>
      <c r="E69" s="204" t="s">
        <v>461</v>
      </c>
      <c r="F69" s="205" t="str">
        <f>VLOOKUP($G69,Összesítő!$B:$F,2,FALSE)</f>
        <v>21-13532-1-004-01-05</v>
      </c>
      <c r="G69" s="202" t="s">
        <v>279</v>
      </c>
      <c r="H69" s="205" t="str">
        <f>AY69&amp;"_"&amp;AW69&amp;"_FIV_"&amp;LEFT(Előlap!$B$6,4)</f>
        <v>4207_66_FIV_2026</v>
      </c>
      <c r="I69" s="205" t="str">
        <f>VLOOKUP($G69,Összesítő!$B:$F,5,FALSE)</f>
        <v>Körmend, Egyházashollós, Magyarszecsőd, Molnaszecsőd</v>
      </c>
      <c r="J69" s="205" t="str">
        <f>VLOOKUP($G69,Összesítő!$B:$F,4,FALSE)</f>
        <v>Körmend Város Önkormányzata, Egyházashollós Község Önkormányzata, Magyarszecsőd Község Önkormányzata, Molnaszecsőd Község Önkormányzata</v>
      </c>
      <c r="K69" s="7">
        <f t="shared" si="140"/>
        <v>1375000</v>
      </c>
      <c r="L69" s="203">
        <v>2028</v>
      </c>
      <c r="M69" s="203">
        <v>2035</v>
      </c>
      <c r="N69" s="13">
        <v>0</v>
      </c>
      <c r="O69" s="8">
        <v>1375000</v>
      </c>
      <c r="P69" s="8">
        <v>0</v>
      </c>
      <c r="R69" s="8">
        <v>0</v>
      </c>
      <c r="S69" s="8">
        <v>0</v>
      </c>
      <c r="T69" s="8">
        <v>0</v>
      </c>
      <c r="U69" s="8">
        <v>0</v>
      </c>
      <c r="V69" s="8">
        <v>0</v>
      </c>
      <c r="W69" s="8">
        <v>0</v>
      </c>
      <c r="X69" s="8">
        <v>0</v>
      </c>
      <c r="Y69" s="8">
        <v>0</v>
      </c>
      <c r="Z69" s="8">
        <v>0</v>
      </c>
      <c r="AA69" s="8">
        <v>0</v>
      </c>
      <c r="AB69" s="8">
        <v>0</v>
      </c>
      <c r="AC69" s="7">
        <f t="shared" si="141"/>
        <v>0</v>
      </c>
      <c r="AD69" s="3" t="str">
        <f t="shared" si="142"/>
        <v>Nem rövidtávú a feladat.</v>
      </c>
      <c r="AF69" s="8">
        <v>110000</v>
      </c>
      <c r="AG69" s="8">
        <v>0</v>
      </c>
      <c r="AH69" s="8">
        <v>8131</v>
      </c>
      <c r="AI69" s="8">
        <v>0</v>
      </c>
      <c r="AJ69" s="8">
        <v>0</v>
      </c>
      <c r="AK69" s="8">
        <v>0</v>
      </c>
      <c r="AL69" s="8">
        <v>0</v>
      </c>
      <c r="AM69" s="8">
        <v>0</v>
      </c>
      <c r="AN69" s="8">
        <v>0</v>
      </c>
      <c r="AO69" s="8">
        <v>0</v>
      </c>
      <c r="AP69" s="8">
        <v>0</v>
      </c>
      <c r="AQ69" s="7">
        <f t="shared" si="143"/>
        <v>118131</v>
      </c>
      <c r="AR69" s="202" t="s">
        <v>464</v>
      </c>
      <c r="AS69" s="3" t="str">
        <f t="shared" si="144"/>
        <v>Forráshiányos a feladat!</v>
      </c>
      <c r="AU69" s="204" t="s">
        <v>132</v>
      </c>
      <c r="AV69" s="204" t="s">
        <v>132</v>
      </c>
      <c r="AW69" s="205">
        <f>COUNTA($G$3:G69)</f>
        <v>66</v>
      </c>
      <c r="AY69" s="9">
        <f>VLOOKUP($G69,Összesítő!$B:$F,3,FALSE)</f>
        <v>4207</v>
      </c>
      <c r="AZ69" s="9">
        <f t="shared" si="145"/>
        <v>0</v>
      </c>
      <c r="BA69" s="5">
        <f t="shared" si="146"/>
        <v>1</v>
      </c>
      <c r="BB69" s="5" t="str">
        <f t="shared" si="147"/>
        <v>H</v>
      </c>
      <c r="BC69" s="5">
        <f t="shared" si="148"/>
        <v>0</v>
      </c>
      <c r="BD69" s="5">
        <f t="shared" si="149"/>
        <v>0</v>
      </c>
      <c r="BE69" s="5">
        <f t="shared" si="150"/>
        <v>0</v>
      </c>
      <c r="BF69" s="9" t="str">
        <f t="shared" si="151"/>
        <v>Nem rövidtávú a feladat.</v>
      </c>
      <c r="BG69" s="5">
        <f t="shared" si="152"/>
        <v>1</v>
      </c>
      <c r="BH69" s="5">
        <f t="shared" si="153"/>
        <v>1</v>
      </c>
      <c r="BI69" s="5">
        <f t="shared" si="154"/>
        <v>1</v>
      </c>
      <c r="BJ69" s="5">
        <f t="shared" si="155"/>
        <v>1</v>
      </c>
      <c r="BK69" s="5">
        <f t="shared" si="156"/>
        <v>1</v>
      </c>
      <c r="BL69" s="4" t="str">
        <f t="shared" si="157"/>
        <v>Forráshiányos a feladat!</v>
      </c>
      <c r="BM69" s="5">
        <f t="shared" si="158"/>
        <v>0</v>
      </c>
      <c r="BN69" s="5">
        <f t="shared" si="159"/>
        <v>1</v>
      </c>
      <c r="BO69" s="5">
        <f t="shared" si="160"/>
        <v>0</v>
      </c>
      <c r="BP69" s="5">
        <f t="shared" si="161"/>
        <v>0</v>
      </c>
      <c r="BQ69" s="5">
        <f t="shared" si="162"/>
        <v>0</v>
      </c>
      <c r="BR69" s="9">
        <f t="shared" si="163"/>
        <v>0</v>
      </c>
      <c r="BS69" s="5">
        <f t="shared" si="164"/>
        <v>0</v>
      </c>
      <c r="BT69" s="5">
        <f t="shared" si="165"/>
        <v>0</v>
      </c>
      <c r="BU69" s="5">
        <f t="shared" si="166"/>
        <v>1</v>
      </c>
      <c r="BV69" s="5">
        <f t="shared" si="167"/>
        <v>1</v>
      </c>
      <c r="BW69" s="5">
        <f t="shared" si="168"/>
        <v>1</v>
      </c>
      <c r="BX69" s="5">
        <f t="shared" si="169"/>
        <v>1</v>
      </c>
      <c r="BY69" s="5">
        <f t="shared" si="170"/>
        <v>1</v>
      </c>
      <c r="BZ69" s="5">
        <f t="shared" si="171"/>
        <v>1</v>
      </c>
      <c r="CA69" s="5">
        <f t="shared" si="172"/>
        <v>1</v>
      </c>
      <c r="CB69" s="5">
        <f t="shared" si="173"/>
        <v>1</v>
      </c>
      <c r="CC69" s="5">
        <f t="shared" si="174"/>
        <v>1</v>
      </c>
      <c r="CD69" s="5" t="str">
        <f t="shared" si="175"/>
        <v>?</v>
      </c>
      <c r="CE69" s="4" t="str">
        <f t="shared" si="176"/>
        <v>Kitöltés rendben!</v>
      </c>
      <c r="CF69" s="5">
        <f t="shared" si="177"/>
        <v>1</v>
      </c>
      <c r="CG69" s="5">
        <f t="shared" si="178"/>
        <v>0</v>
      </c>
      <c r="CH69" s="5">
        <f t="shared" si="179"/>
        <v>1</v>
      </c>
    </row>
    <row r="70" spans="1:86" s="2" customFormat="1" ht="120" hidden="1" customHeight="1" x14ac:dyDescent="0.25">
      <c r="A70" s="1" t="str">
        <f t="shared" si="139"/>
        <v>Kitöltés rendben!</v>
      </c>
      <c r="B70" s="203">
        <v>2</v>
      </c>
      <c r="C70" s="202" t="s">
        <v>75</v>
      </c>
      <c r="D70" s="204" t="s">
        <v>417</v>
      </c>
      <c r="E70" s="204" t="s">
        <v>462</v>
      </c>
      <c r="F70" s="205" t="str">
        <f>VLOOKUP($G70,Összesítő!$B:$F,2,FALSE)</f>
        <v>21-13532-1-004-01-05</v>
      </c>
      <c r="G70" s="202" t="s">
        <v>279</v>
      </c>
      <c r="H70" s="205" t="str">
        <f>AY70&amp;"_"&amp;AW70&amp;"_FIV_"&amp;LEFT(Előlap!$B$6,4)</f>
        <v>4207_67_FIV_2026</v>
      </c>
      <c r="I70" s="205" t="str">
        <f>VLOOKUP($G70,Összesítő!$B:$F,5,FALSE)</f>
        <v>Körmend, Egyházashollós, Magyarszecsőd, Molnaszecsőd</v>
      </c>
      <c r="J70" s="205" t="str">
        <f>VLOOKUP($G70,Összesítő!$B:$F,4,FALSE)</f>
        <v>Körmend Város Önkormányzata, Egyházashollós Község Önkormányzata, Magyarszecsőd Község Önkormányzata, Molnaszecsőd Község Önkormányzata</v>
      </c>
      <c r="K70" s="7">
        <f t="shared" si="140"/>
        <v>25000</v>
      </c>
      <c r="L70" s="203">
        <v>2028</v>
      </c>
      <c r="M70" s="203">
        <v>2036</v>
      </c>
      <c r="N70" s="13">
        <v>0</v>
      </c>
      <c r="O70" s="8">
        <v>25000</v>
      </c>
      <c r="P70" s="8">
        <v>0</v>
      </c>
      <c r="R70" s="8">
        <v>0</v>
      </c>
      <c r="S70" s="8">
        <v>0</v>
      </c>
      <c r="T70" s="8">
        <v>0</v>
      </c>
      <c r="U70" s="8">
        <v>0</v>
      </c>
      <c r="V70" s="8">
        <v>0</v>
      </c>
      <c r="W70" s="8">
        <v>0</v>
      </c>
      <c r="X70" s="8">
        <v>0</v>
      </c>
      <c r="Y70" s="8">
        <v>0</v>
      </c>
      <c r="Z70" s="8">
        <v>0</v>
      </c>
      <c r="AA70" s="8">
        <v>0</v>
      </c>
      <c r="AB70" s="8">
        <v>0</v>
      </c>
      <c r="AC70" s="7">
        <f t="shared" si="141"/>
        <v>0</v>
      </c>
      <c r="AD70" s="3" t="str">
        <f t="shared" si="142"/>
        <v>Nem rövidtávú a feladat.</v>
      </c>
      <c r="AF70" s="8">
        <v>0</v>
      </c>
      <c r="AG70" s="8">
        <v>0</v>
      </c>
      <c r="AH70" s="8">
        <v>0</v>
      </c>
      <c r="AI70" s="8">
        <v>0</v>
      </c>
      <c r="AJ70" s="8">
        <v>0</v>
      </c>
      <c r="AK70" s="8">
        <v>0</v>
      </c>
      <c r="AL70" s="8">
        <v>0</v>
      </c>
      <c r="AM70" s="8">
        <v>0</v>
      </c>
      <c r="AN70" s="8">
        <v>0</v>
      </c>
      <c r="AO70" s="8">
        <v>0</v>
      </c>
      <c r="AP70" s="8">
        <v>0</v>
      </c>
      <c r="AQ70" s="7">
        <f t="shared" si="143"/>
        <v>0</v>
      </c>
      <c r="AR70" s="202" t="s">
        <v>464</v>
      </c>
      <c r="AS70" s="3" t="str">
        <f t="shared" si="144"/>
        <v>Forráshiányos a feladat!</v>
      </c>
      <c r="AU70" s="204" t="s">
        <v>132</v>
      </c>
      <c r="AV70" s="204" t="s">
        <v>132</v>
      </c>
      <c r="AW70" s="205">
        <f>COUNTA($G$3:G70)</f>
        <v>67</v>
      </c>
      <c r="AY70" s="9">
        <f>VLOOKUP($G70,Összesítő!$B:$F,3,FALSE)</f>
        <v>4207</v>
      </c>
      <c r="AZ70" s="9">
        <f t="shared" si="145"/>
        <v>0</v>
      </c>
      <c r="BA70" s="5">
        <f t="shared" si="146"/>
        <v>1</v>
      </c>
      <c r="BB70" s="5" t="str">
        <f t="shared" si="147"/>
        <v>H</v>
      </c>
      <c r="BC70" s="5">
        <f t="shared" si="148"/>
        <v>0</v>
      </c>
      <c r="BD70" s="5">
        <f t="shared" si="149"/>
        <v>0</v>
      </c>
      <c r="BE70" s="5">
        <f t="shared" si="150"/>
        <v>0</v>
      </c>
      <c r="BF70" s="9" t="str">
        <f t="shared" si="151"/>
        <v>Nem rövidtávú a feladat.</v>
      </c>
      <c r="BG70" s="5">
        <f t="shared" si="152"/>
        <v>1</v>
      </c>
      <c r="BH70" s="5">
        <f t="shared" si="153"/>
        <v>1</v>
      </c>
      <c r="BI70" s="5">
        <f t="shared" si="154"/>
        <v>1</v>
      </c>
      <c r="BJ70" s="5">
        <f t="shared" si="155"/>
        <v>1</v>
      </c>
      <c r="BK70" s="5">
        <f t="shared" si="156"/>
        <v>1</v>
      </c>
      <c r="BL70" s="4" t="str">
        <f t="shared" si="157"/>
        <v>Forráshiányos a feladat!</v>
      </c>
      <c r="BM70" s="5">
        <f t="shared" si="158"/>
        <v>0</v>
      </c>
      <c r="BN70" s="5">
        <f t="shared" si="159"/>
        <v>1</v>
      </c>
      <c r="BO70" s="5">
        <f t="shared" si="160"/>
        <v>0</v>
      </c>
      <c r="BP70" s="5">
        <f t="shared" si="161"/>
        <v>0</v>
      </c>
      <c r="BQ70" s="5">
        <f t="shared" si="162"/>
        <v>0</v>
      </c>
      <c r="BR70" s="9">
        <f t="shared" si="163"/>
        <v>0</v>
      </c>
      <c r="BS70" s="5">
        <f t="shared" si="164"/>
        <v>0</v>
      </c>
      <c r="BT70" s="5">
        <f t="shared" si="165"/>
        <v>0</v>
      </c>
      <c r="BU70" s="5">
        <f t="shared" si="166"/>
        <v>1</v>
      </c>
      <c r="BV70" s="5">
        <f t="shared" si="167"/>
        <v>1</v>
      </c>
      <c r="BW70" s="5">
        <f t="shared" si="168"/>
        <v>1</v>
      </c>
      <c r="BX70" s="5">
        <f t="shared" si="169"/>
        <v>1</v>
      </c>
      <c r="BY70" s="5">
        <f t="shared" si="170"/>
        <v>1</v>
      </c>
      <c r="BZ70" s="5">
        <f t="shared" si="171"/>
        <v>1</v>
      </c>
      <c r="CA70" s="5">
        <f t="shared" si="172"/>
        <v>1</v>
      </c>
      <c r="CB70" s="5">
        <f t="shared" si="173"/>
        <v>1</v>
      </c>
      <c r="CC70" s="5">
        <f t="shared" si="174"/>
        <v>1</v>
      </c>
      <c r="CD70" s="5" t="str">
        <f t="shared" si="175"/>
        <v>?</v>
      </c>
      <c r="CE70" s="4" t="str">
        <f t="shared" si="176"/>
        <v>Kitöltés rendben!</v>
      </c>
      <c r="CF70" s="5">
        <f t="shared" si="177"/>
        <v>1</v>
      </c>
      <c r="CG70" s="5">
        <f t="shared" si="178"/>
        <v>0</v>
      </c>
      <c r="CH70" s="5">
        <f t="shared" si="179"/>
        <v>1</v>
      </c>
    </row>
    <row r="71" spans="1:86" s="2" customFormat="1" ht="120" hidden="1" customHeight="1" x14ac:dyDescent="0.25">
      <c r="A71" s="1" t="str">
        <f t="shared" si="139"/>
        <v>Kitöltés rendben!</v>
      </c>
      <c r="B71" s="203">
        <v>2</v>
      </c>
      <c r="C71" s="202" t="s">
        <v>36</v>
      </c>
      <c r="D71" s="204" t="s">
        <v>414</v>
      </c>
      <c r="E71" s="204" t="s">
        <v>462</v>
      </c>
      <c r="F71" s="205" t="str">
        <f>VLOOKUP($G71,Összesítő!$B:$F,2,FALSE)</f>
        <v>21-13532-1-004-01-05</v>
      </c>
      <c r="G71" s="202" t="s">
        <v>279</v>
      </c>
      <c r="H71" s="205" t="str">
        <f>AY71&amp;"_"&amp;AW71&amp;"_FIV_"&amp;LEFT(Előlap!$B$6,4)</f>
        <v>4207_68_FIV_2026</v>
      </c>
      <c r="I71" s="205" t="str">
        <f>VLOOKUP($G71,Összesítő!$B:$F,5,FALSE)</f>
        <v>Körmend, Egyházashollós, Magyarszecsőd, Molnaszecsőd</v>
      </c>
      <c r="J71" s="205" t="str">
        <f>VLOOKUP($G71,Összesítő!$B:$F,4,FALSE)</f>
        <v>Körmend Város Önkormányzata, Egyházashollós Község Önkormányzata, Magyarszecsőd Község Önkormányzata, Molnaszecsőd Község Önkormányzata</v>
      </c>
      <c r="K71" s="7">
        <f t="shared" si="140"/>
        <v>450000</v>
      </c>
      <c r="L71" s="203">
        <v>2028</v>
      </c>
      <c r="M71" s="203">
        <v>2035</v>
      </c>
      <c r="N71" s="13">
        <v>0</v>
      </c>
      <c r="O71" s="8">
        <v>450000</v>
      </c>
      <c r="P71" s="8">
        <v>0</v>
      </c>
      <c r="R71" s="8">
        <v>0</v>
      </c>
      <c r="S71" s="8">
        <v>0</v>
      </c>
      <c r="T71" s="8">
        <v>0</v>
      </c>
      <c r="U71" s="8">
        <v>0</v>
      </c>
      <c r="V71" s="8">
        <v>0</v>
      </c>
      <c r="W71" s="8">
        <v>0</v>
      </c>
      <c r="X71" s="8">
        <v>0</v>
      </c>
      <c r="Y71" s="8">
        <v>0</v>
      </c>
      <c r="Z71" s="8">
        <v>0</v>
      </c>
      <c r="AA71" s="8">
        <v>0</v>
      </c>
      <c r="AB71" s="8">
        <v>0</v>
      </c>
      <c r="AC71" s="7">
        <f t="shared" si="141"/>
        <v>0</v>
      </c>
      <c r="AD71" s="3" t="str">
        <f t="shared" si="142"/>
        <v>Nem rövidtávú a feladat.</v>
      </c>
      <c r="AF71" s="8">
        <v>33000</v>
      </c>
      <c r="AG71" s="8">
        <v>0</v>
      </c>
      <c r="AH71" s="8">
        <v>0</v>
      </c>
      <c r="AI71" s="8">
        <v>0</v>
      </c>
      <c r="AJ71" s="8">
        <v>0</v>
      </c>
      <c r="AK71" s="8">
        <v>0</v>
      </c>
      <c r="AL71" s="8">
        <v>0</v>
      </c>
      <c r="AM71" s="8">
        <v>0</v>
      </c>
      <c r="AN71" s="8">
        <v>0</v>
      </c>
      <c r="AO71" s="8">
        <v>0</v>
      </c>
      <c r="AP71" s="8">
        <v>0</v>
      </c>
      <c r="AQ71" s="7">
        <f t="shared" si="143"/>
        <v>33000</v>
      </c>
      <c r="AR71" s="202" t="s">
        <v>464</v>
      </c>
      <c r="AS71" s="3" t="str">
        <f t="shared" si="144"/>
        <v>Forráshiányos a feladat!</v>
      </c>
      <c r="AU71" s="204" t="s">
        <v>132</v>
      </c>
      <c r="AV71" s="204" t="s">
        <v>132</v>
      </c>
      <c r="AW71" s="205">
        <f>COUNTA($G$3:G71)</f>
        <v>68</v>
      </c>
      <c r="AY71" s="9">
        <f>VLOOKUP($G71,Összesítő!$B:$F,3,FALSE)</f>
        <v>4207</v>
      </c>
      <c r="AZ71" s="9">
        <f t="shared" si="145"/>
        <v>0</v>
      </c>
      <c r="BA71" s="5">
        <f t="shared" si="146"/>
        <v>1</v>
      </c>
      <c r="BB71" s="5" t="str">
        <f t="shared" si="147"/>
        <v>H</v>
      </c>
      <c r="BC71" s="5">
        <f t="shared" si="148"/>
        <v>0</v>
      </c>
      <c r="BD71" s="5">
        <f t="shared" si="149"/>
        <v>0</v>
      </c>
      <c r="BE71" s="5">
        <f t="shared" si="150"/>
        <v>0</v>
      </c>
      <c r="BF71" s="9" t="str">
        <f t="shared" si="151"/>
        <v>Nem rövidtávú a feladat.</v>
      </c>
      <c r="BG71" s="5">
        <f t="shared" si="152"/>
        <v>1</v>
      </c>
      <c r="BH71" s="5">
        <f t="shared" si="153"/>
        <v>1</v>
      </c>
      <c r="BI71" s="5">
        <f t="shared" si="154"/>
        <v>1</v>
      </c>
      <c r="BJ71" s="5">
        <f t="shared" si="155"/>
        <v>1</v>
      </c>
      <c r="BK71" s="5">
        <f t="shared" si="156"/>
        <v>1</v>
      </c>
      <c r="BL71" s="4" t="str">
        <f t="shared" si="157"/>
        <v>Forráshiányos a feladat!</v>
      </c>
      <c r="BM71" s="5">
        <f t="shared" si="158"/>
        <v>0</v>
      </c>
      <c r="BN71" s="5">
        <f t="shared" si="159"/>
        <v>1</v>
      </c>
      <c r="BO71" s="5">
        <f t="shared" si="160"/>
        <v>0</v>
      </c>
      <c r="BP71" s="5">
        <f t="shared" si="161"/>
        <v>0</v>
      </c>
      <c r="BQ71" s="5">
        <f t="shared" si="162"/>
        <v>0</v>
      </c>
      <c r="BR71" s="9">
        <f t="shared" si="163"/>
        <v>0</v>
      </c>
      <c r="BS71" s="5">
        <f t="shared" si="164"/>
        <v>0</v>
      </c>
      <c r="BT71" s="5">
        <f t="shared" si="165"/>
        <v>0</v>
      </c>
      <c r="BU71" s="5">
        <f t="shared" si="166"/>
        <v>1</v>
      </c>
      <c r="BV71" s="5">
        <f t="shared" si="167"/>
        <v>1</v>
      </c>
      <c r="BW71" s="5">
        <f t="shared" si="168"/>
        <v>1</v>
      </c>
      <c r="BX71" s="5">
        <f t="shared" si="169"/>
        <v>1</v>
      </c>
      <c r="BY71" s="5">
        <f t="shared" si="170"/>
        <v>1</v>
      </c>
      <c r="BZ71" s="5">
        <f t="shared" si="171"/>
        <v>1</v>
      </c>
      <c r="CA71" s="5">
        <f t="shared" si="172"/>
        <v>1</v>
      </c>
      <c r="CB71" s="5">
        <f t="shared" si="173"/>
        <v>1</v>
      </c>
      <c r="CC71" s="5">
        <f t="shared" si="174"/>
        <v>1</v>
      </c>
      <c r="CD71" s="5" t="str">
        <f t="shared" si="175"/>
        <v>?</v>
      </c>
      <c r="CE71" s="4" t="str">
        <f t="shared" si="176"/>
        <v>Kitöltés rendben!</v>
      </c>
      <c r="CF71" s="5">
        <f t="shared" si="177"/>
        <v>1</v>
      </c>
      <c r="CG71" s="5">
        <f t="shared" si="178"/>
        <v>0</v>
      </c>
      <c r="CH71" s="5">
        <f t="shared" si="179"/>
        <v>1</v>
      </c>
    </row>
    <row r="72" spans="1:86" s="2" customFormat="1" ht="120" hidden="1" customHeight="1" x14ac:dyDescent="0.25">
      <c r="A72" s="1" t="str">
        <f t="shared" si="139"/>
        <v>Kitöltés rendben!</v>
      </c>
      <c r="B72" s="203">
        <v>2</v>
      </c>
      <c r="C72" s="202" t="s">
        <v>36</v>
      </c>
      <c r="D72" s="204" t="s">
        <v>432</v>
      </c>
      <c r="E72" s="204" t="s">
        <v>462</v>
      </c>
      <c r="F72" s="205" t="str">
        <f>VLOOKUP($G72,Összesítő!$B:$F,2,FALSE)</f>
        <v>21-13532-1-004-01-05</v>
      </c>
      <c r="G72" s="202" t="s">
        <v>279</v>
      </c>
      <c r="H72" s="205" t="str">
        <f>AY72&amp;"_"&amp;AW72&amp;"_FIV_"&amp;LEFT(Előlap!$B$6,4)</f>
        <v>4207_69_FIV_2026</v>
      </c>
      <c r="I72" s="205" t="str">
        <f>VLOOKUP($G72,Összesítő!$B:$F,5,FALSE)</f>
        <v>Körmend, Egyházashollós, Magyarszecsőd, Molnaszecsőd</v>
      </c>
      <c r="J72" s="205" t="str">
        <f>VLOOKUP($G72,Összesítő!$B:$F,4,FALSE)</f>
        <v>Körmend Város Önkormányzata, Egyházashollós Község Önkormányzata, Magyarszecsőd Község Önkormányzata, Molnaszecsőd Község Önkormányzata</v>
      </c>
      <c r="K72" s="7">
        <f t="shared" si="140"/>
        <v>5000000</v>
      </c>
      <c r="L72" s="203">
        <v>2030</v>
      </c>
      <c r="M72" s="203">
        <v>2030</v>
      </c>
      <c r="N72" s="13">
        <v>0</v>
      </c>
      <c r="O72" s="8">
        <v>5000000</v>
      </c>
      <c r="P72" s="8">
        <v>0</v>
      </c>
      <c r="R72" s="8">
        <v>0</v>
      </c>
      <c r="S72" s="8">
        <v>0</v>
      </c>
      <c r="T72" s="8">
        <v>0</v>
      </c>
      <c r="U72" s="8">
        <v>0</v>
      </c>
      <c r="V72" s="8">
        <v>0</v>
      </c>
      <c r="W72" s="8">
        <v>0</v>
      </c>
      <c r="X72" s="8">
        <v>0</v>
      </c>
      <c r="Y72" s="8">
        <v>0</v>
      </c>
      <c r="Z72" s="8">
        <v>0</v>
      </c>
      <c r="AA72" s="8">
        <v>0</v>
      </c>
      <c r="AB72" s="8">
        <v>0</v>
      </c>
      <c r="AC72" s="7">
        <f t="shared" si="141"/>
        <v>0</v>
      </c>
      <c r="AD72" s="3" t="str">
        <f t="shared" si="142"/>
        <v>Nem rövidtávú a feladat.</v>
      </c>
      <c r="AF72" s="8">
        <v>382000</v>
      </c>
      <c r="AG72" s="8">
        <v>0</v>
      </c>
      <c r="AH72" s="8">
        <v>0</v>
      </c>
      <c r="AI72" s="8">
        <v>0</v>
      </c>
      <c r="AJ72" s="8">
        <v>0</v>
      </c>
      <c r="AK72" s="8">
        <v>0</v>
      </c>
      <c r="AL72" s="8">
        <v>0</v>
      </c>
      <c r="AM72" s="8">
        <v>0</v>
      </c>
      <c r="AN72" s="8">
        <v>0</v>
      </c>
      <c r="AO72" s="8">
        <v>0</v>
      </c>
      <c r="AP72" s="8">
        <v>0</v>
      </c>
      <c r="AQ72" s="7">
        <f t="shared" si="143"/>
        <v>382000</v>
      </c>
      <c r="AR72" s="202" t="s">
        <v>464</v>
      </c>
      <c r="AS72" s="3" t="str">
        <f t="shared" si="144"/>
        <v>Forráshiányos a feladat!</v>
      </c>
      <c r="AU72" s="204" t="s">
        <v>132</v>
      </c>
      <c r="AV72" s="204" t="s">
        <v>132</v>
      </c>
      <c r="AW72" s="205">
        <f>COUNTA($G$3:G72)</f>
        <v>69</v>
      </c>
      <c r="AY72" s="9">
        <f>VLOOKUP($G72,Összesítő!$B:$F,3,FALSE)</f>
        <v>4207</v>
      </c>
      <c r="AZ72" s="9">
        <f t="shared" si="145"/>
        <v>0</v>
      </c>
      <c r="BA72" s="5">
        <f t="shared" si="146"/>
        <v>1</v>
      </c>
      <c r="BB72" s="5" t="str">
        <f t="shared" si="147"/>
        <v>H</v>
      </c>
      <c r="BC72" s="5">
        <f t="shared" si="148"/>
        <v>0</v>
      </c>
      <c r="BD72" s="5">
        <f t="shared" si="149"/>
        <v>0</v>
      </c>
      <c r="BE72" s="5">
        <f t="shared" si="150"/>
        <v>0</v>
      </c>
      <c r="BF72" s="9" t="str">
        <f t="shared" si="151"/>
        <v>Nem rövidtávú a feladat.</v>
      </c>
      <c r="BG72" s="5">
        <f t="shared" si="152"/>
        <v>1</v>
      </c>
      <c r="BH72" s="5">
        <f t="shared" si="153"/>
        <v>1</v>
      </c>
      <c r="BI72" s="5">
        <f t="shared" si="154"/>
        <v>1</v>
      </c>
      <c r="BJ72" s="5">
        <f t="shared" si="155"/>
        <v>1</v>
      </c>
      <c r="BK72" s="5">
        <f t="shared" si="156"/>
        <v>1</v>
      </c>
      <c r="BL72" s="4" t="str">
        <f t="shared" si="157"/>
        <v>Forráshiányos a feladat!</v>
      </c>
      <c r="BM72" s="5">
        <f t="shared" si="158"/>
        <v>0</v>
      </c>
      <c r="BN72" s="5">
        <f t="shared" si="159"/>
        <v>1</v>
      </c>
      <c r="BO72" s="5">
        <f t="shared" si="160"/>
        <v>0</v>
      </c>
      <c r="BP72" s="5">
        <f t="shared" si="161"/>
        <v>0</v>
      </c>
      <c r="BQ72" s="5">
        <f t="shared" si="162"/>
        <v>0</v>
      </c>
      <c r="BR72" s="9">
        <f t="shared" si="163"/>
        <v>0</v>
      </c>
      <c r="BS72" s="5">
        <f t="shared" si="164"/>
        <v>0</v>
      </c>
      <c r="BT72" s="5">
        <f t="shared" si="165"/>
        <v>0</v>
      </c>
      <c r="BU72" s="5">
        <f t="shared" si="166"/>
        <v>1</v>
      </c>
      <c r="BV72" s="5">
        <f t="shared" si="167"/>
        <v>1</v>
      </c>
      <c r="BW72" s="5">
        <f t="shared" si="168"/>
        <v>1</v>
      </c>
      <c r="BX72" s="5">
        <f t="shared" si="169"/>
        <v>1</v>
      </c>
      <c r="BY72" s="5">
        <f t="shared" si="170"/>
        <v>1</v>
      </c>
      <c r="BZ72" s="5">
        <f t="shared" si="171"/>
        <v>1</v>
      </c>
      <c r="CA72" s="5">
        <f t="shared" si="172"/>
        <v>1</v>
      </c>
      <c r="CB72" s="5">
        <f t="shared" si="173"/>
        <v>1</v>
      </c>
      <c r="CC72" s="5">
        <f t="shared" si="174"/>
        <v>1</v>
      </c>
      <c r="CD72" s="5" t="str">
        <f t="shared" si="175"/>
        <v>?</v>
      </c>
      <c r="CE72" s="4" t="str">
        <f t="shared" si="176"/>
        <v>Kitöltés rendben!</v>
      </c>
      <c r="CF72" s="5">
        <f t="shared" si="177"/>
        <v>1</v>
      </c>
      <c r="CG72" s="5">
        <f t="shared" si="178"/>
        <v>0</v>
      </c>
      <c r="CH72" s="5">
        <f t="shared" si="179"/>
        <v>1</v>
      </c>
    </row>
    <row r="73" spans="1:86" s="2" customFormat="1" ht="120" hidden="1" customHeight="1" x14ac:dyDescent="0.25">
      <c r="A73" s="1" t="str">
        <f t="shared" ref="A73" si="189">IF($G73="","Nincs VKR kiválasztva!",CE73)</f>
        <v>Kitöltés rendben!</v>
      </c>
      <c r="B73" s="207">
        <v>2</v>
      </c>
      <c r="C73" s="206" t="s">
        <v>108</v>
      </c>
      <c r="D73" s="208" t="s">
        <v>467</v>
      </c>
      <c r="E73" s="208" t="s">
        <v>462</v>
      </c>
      <c r="F73" s="209" t="str">
        <f>VLOOKUP($G73,Összesítő!$B:$F,2,FALSE)</f>
        <v>21-13532-1-004-01-05</v>
      </c>
      <c r="G73" s="206" t="s">
        <v>279</v>
      </c>
      <c r="H73" s="209" t="str">
        <f>AY73&amp;"_"&amp;AW73&amp;"_FIV_"&amp;LEFT(Előlap!$B$6,4)</f>
        <v>4207_70_FIV_2026</v>
      </c>
      <c r="I73" s="209" t="str">
        <f>VLOOKUP($G73,Összesítő!$B:$F,5,FALSE)</f>
        <v>Körmend, Egyházashollós, Magyarszecsőd, Molnaszecsőd</v>
      </c>
      <c r="J73" s="209" t="str">
        <f>VLOOKUP($G73,Összesítő!$B:$F,4,FALSE)</f>
        <v>Körmend Város Önkormányzata, Egyházashollós Község Önkormányzata, Magyarszecsőd Község Önkormányzata, Molnaszecsőd Község Önkormányzata</v>
      </c>
      <c r="K73" s="7">
        <f t="shared" ref="K73" si="190">N73+O73</f>
        <v>100000</v>
      </c>
      <c r="L73" s="207">
        <v>2028</v>
      </c>
      <c r="M73" s="207">
        <v>2036</v>
      </c>
      <c r="N73" s="13">
        <v>0</v>
      </c>
      <c r="O73" s="8">
        <v>100000</v>
      </c>
      <c r="P73" s="8">
        <v>0</v>
      </c>
      <c r="R73" s="8">
        <v>0</v>
      </c>
      <c r="S73" s="8">
        <v>0</v>
      </c>
      <c r="T73" s="8">
        <v>0</v>
      </c>
      <c r="U73" s="8">
        <v>0</v>
      </c>
      <c r="V73" s="8">
        <v>0</v>
      </c>
      <c r="W73" s="8">
        <v>0</v>
      </c>
      <c r="X73" s="8">
        <v>0</v>
      </c>
      <c r="Y73" s="8">
        <v>0</v>
      </c>
      <c r="Z73" s="8">
        <v>0</v>
      </c>
      <c r="AA73" s="8">
        <v>0</v>
      </c>
      <c r="AB73" s="8">
        <v>0</v>
      </c>
      <c r="AC73" s="7">
        <f t="shared" ref="AC73" si="191">SUM(R73:AB73)</f>
        <v>0</v>
      </c>
      <c r="AD73" s="3" t="str">
        <f t="shared" ref="AD73" si="192">IF($G73="","Nincs VKR kiválasztva!",IF(BA73=0,"Hiányos kitöltés!",BF73))</f>
        <v>Nem rövidtávú a feladat.</v>
      </c>
      <c r="AF73" s="8">
        <v>0</v>
      </c>
      <c r="AG73" s="8">
        <v>0</v>
      </c>
      <c r="AH73" s="8">
        <v>0</v>
      </c>
      <c r="AI73" s="8">
        <v>0</v>
      </c>
      <c r="AJ73" s="8">
        <v>0</v>
      </c>
      <c r="AK73" s="8">
        <v>0</v>
      </c>
      <c r="AL73" s="8">
        <v>0</v>
      </c>
      <c r="AM73" s="8">
        <v>0</v>
      </c>
      <c r="AN73" s="8">
        <v>0</v>
      </c>
      <c r="AO73" s="8">
        <v>0</v>
      </c>
      <c r="AP73" s="8">
        <v>0</v>
      </c>
      <c r="AQ73" s="7">
        <f t="shared" ref="AQ73" si="193">SUM(AF73:AP73)</f>
        <v>0</v>
      </c>
      <c r="AR73" s="206" t="s">
        <v>464</v>
      </c>
      <c r="AS73" s="3" t="str">
        <f t="shared" si="144"/>
        <v>Forráshiányos a feladat!</v>
      </c>
      <c r="AU73" s="208" t="s">
        <v>132</v>
      </c>
      <c r="AV73" s="208" t="s">
        <v>132</v>
      </c>
      <c r="AW73" s="209">
        <f>COUNTA($G$3:G73)</f>
        <v>70</v>
      </c>
      <c r="AY73" s="9">
        <f>VLOOKUP($G73,Összesítő!$B:$F,3,FALSE)</f>
        <v>4207</v>
      </c>
      <c r="AZ73" s="9">
        <f t="shared" si="145"/>
        <v>0</v>
      </c>
      <c r="BA73" s="5">
        <f t="shared" si="146"/>
        <v>1</v>
      </c>
      <c r="BB73" s="5" t="str">
        <f t="shared" si="147"/>
        <v>H</v>
      </c>
      <c r="BC73" s="5">
        <f t="shared" ref="BC73" si="194">IF(OR(BB73="R",BB73="RH"),1,0)</f>
        <v>0</v>
      </c>
      <c r="BD73" s="5">
        <f t="shared" si="149"/>
        <v>0</v>
      </c>
      <c r="BE73" s="5">
        <f t="shared" si="150"/>
        <v>0</v>
      </c>
      <c r="BF73" s="9" t="str">
        <f t="shared" si="151"/>
        <v>Nem rövidtávú a feladat.</v>
      </c>
      <c r="BG73" s="5">
        <f t="shared" si="152"/>
        <v>1</v>
      </c>
      <c r="BH73" s="5">
        <f t="shared" si="153"/>
        <v>1</v>
      </c>
      <c r="BI73" s="5">
        <f t="shared" si="154"/>
        <v>1</v>
      </c>
      <c r="BJ73" s="5">
        <f t="shared" si="155"/>
        <v>1</v>
      </c>
      <c r="BK73" s="5">
        <f t="shared" ref="BK73" si="195">IF(AND($BJ73=1,$O73=$AQ73),1,IF(AND($BJ73=1,$O73&gt;$AQ73,AR73="igen"),1,0))</f>
        <v>1</v>
      </c>
      <c r="BL73" s="4" t="str">
        <f t="shared" si="157"/>
        <v>Forráshiányos a feladat!</v>
      </c>
      <c r="BM73" s="5">
        <f t="shared" si="158"/>
        <v>0</v>
      </c>
      <c r="BN73" s="5">
        <f t="shared" si="159"/>
        <v>1</v>
      </c>
      <c r="BO73" s="5">
        <f t="shared" si="160"/>
        <v>0</v>
      </c>
      <c r="BP73" s="5">
        <f t="shared" si="161"/>
        <v>0</v>
      </c>
      <c r="BQ73" s="5">
        <f t="shared" si="162"/>
        <v>0</v>
      </c>
      <c r="BR73" s="9">
        <f t="shared" si="163"/>
        <v>0</v>
      </c>
      <c r="BS73" s="5">
        <f t="shared" si="164"/>
        <v>0</v>
      </c>
      <c r="BT73" s="5">
        <f t="shared" si="165"/>
        <v>0</v>
      </c>
      <c r="BU73" s="5">
        <f t="shared" si="166"/>
        <v>1</v>
      </c>
      <c r="BV73" s="5">
        <f t="shared" si="167"/>
        <v>1</v>
      </c>
      <c r="BW73" s="5">
        <f t="shared" si="168"/>
        <v>1</v>
      </c>
      <c r="BX73" s="5">
        <f t="shared" si="169"/>
        <v>1</v>
      </c>
      <c r="BY73" s="5">
        <f t="shared" si="170"/>
        <v>1</v>
      </c>
      <c r="BZ73" s="5">
        <f t="shared" si="171"/>
        <v>1</v>
      </c>
      <c r="CA73" s="5">
        <f t="shared" si="172"/>
        <v>1</v>
      </c>
      <c r="CB73" s="5">
        <f t="shared" si="173"/>
        <v>1</v>
      </c>
      <c r="CC73" s="5">
        <f t="shared" si="174"/>
        <v>1</v>
      </c>
      <c r="CD73" s="5" t="str">
        <f t="shared" si="175"/>
        <v>?</v>
      </c>
      <c r="CE73" s="4" t="str">
        <f t="shared" ref="CE73" si="196">IF($BA73=0,$CD73,IF($BG73=0,"I. ütem forrása nincs kitöltve!",IF($BJ73=0,"II. ütem forrása nincs kitöltve!",IF($BD73=1,"Költségek üteme nem megfelelő (az időtartam és a költség üteme eltér)!",IF(AND(BH73=0,$BA73=1,$BJ73=1,$BD73=1),"Kötelező cellák kitöltve, de az I. ütem forrása hibás!",IF(AND(BJ73=0,$BA73=1,$BJ73=1,$BD73=1),"Kötelező cellák kitöltve, de a II. ütem forrása hibás!",IF(AND($BO73=1,$AZ73&lt;30),"Nullás a rövidtávú feladat és rövid (hiányzik) a hozzá tartozó indoklás!",IF(AND($BP73=1,$AZ73&lt;30),"Nullás a hosszútávú feladat és rövid (hiányzik) a hozzá tartozó indoklás!",IF(AND(BN73=1,C73="1811_RENDKÍVÜLI"),"II. ütemre nem tervezhet Rendkívüli feladatot!",IF(BH73=0,AD73,IF(BK73=0,AS73,IF(AND(BC73=1,$P73&gt;$N73),"EM rendelet 2. melléklet terhére elszámolt költség nem lehet nagyobb az I. ütemre tervezett tényleges költségnél!",IF($AC73&gt;$N73,"Többlet forrást jelölt meg az I. ütemnél! A forrás ne legyen több a költségnél.",IF($AQ73&gt;$O73,"Többlet forrást jelölt meg a II. ütemnél! A forrás ne legyen több a költségnél.","Kitöltés rendben!"))))))))))))))</f>
        <v>Kitöltés rendben!</v>
      </c>
      <c r="CF73" s="5">
        <f t="shared" ref="CF73" si="197">IF(A73="Kitöltés rendben!",1,0)</f>
        <v>1</v>
      </c>
      <c r="CG73" s="5">
        <f t="shared" si="178"/>
        <v>0</v>
      </c>
      <c r="CH73" s="5">
        <f t="shared" si="179"/>
        <v>1</v>
      </c>
    </row>
    <row r="74" spans="1:86" s="2" customFormat="1" ht="120" hidden="1" customHeight="1" x14ac:dyDescent="0.25">
      <c r="A74" s="1" t="str">
        <f t="shared" si="139"/>
        <v>Kitöltés rendben!</v>
      </c>
      <c r="B74" s="203">
        <v>0</v>
      </c>
      <c r="C74" s="202" t="s">
        <v>113</v>
      </c>
      <c r="D74" s="204" t="s">
        <v>420</v>
      </c>
      <c r="E74" s="204" t="s">
        <v>462</v>
      </c>
      <c r="F74" s="205" t="str">
        <f>VLOOKUP($G74,Összesítő!$B:$F,2,FALSE)</f>
        <v>21-13532-1-004-01-05</v>
      </c>
      <c r="G74" s="202" t="s">
        <v>279</v>
      </c>
      <c r="H74" s="205" t="str">
        <f>AY74&amp;"_"&amp;AW74&amp;"_FIV_"&amp;LEFT(Előlap!$B$6,4)</f>
        <v>4207_71_FIV_2026</v>
      </c>
      <c r="I74" s="205" t="str">
        <f>VLOOKUP($G74,Összesítő!$B:$F,5,FALSE)</f>
        <v>Körmend, Egyházashollós, Magyarszecsőd, Molnaszecsőd</v>
      </c>
      <c r="J74" s="205" t="str">
        <f>VLOOKUP($G74,Összesítő!$B:$F,4,FALSE)</f>
        <v>Körmend Város Önkormányzata, Egyházashollós Község Önkormányzata, Magyarszecsőd Község Önkormányzata, Molnaszecsőd Község Önkormányzata</v>
      </c>
      <c r="K74" s="7">
        <f t="shared" si="140"/>
        <v>0</v>
      </c>
      <c r="L74" s="203">
        <v>2027</v>
      </c>
      <c r="M74" s="203">
        <v>2027</v>
      </c>
      <c r="N74" s="13">
        <v>0</v>
      </c>
      <c r="O74" s="8">
        <v>0</v>
      </c>
      <c r="P74" s="8">
        <v>0</v>
      </c>
      <c r="R74" s="8">
        <v>0</v>
      </c>
      <c r="S74" s="8">
        <v>0</v>
      </c>
      <c r="T74" s="8">
        <v>0</v>
      </c>
      <c r="U74" s="8">
        <v>0</v>
      </c>
      <c r="V74" s="8">
        <v>0</v>
      </c>
      <c r="W74" s="8">
        <v>0</v>
      </c>
      <c r="X74" s="8">
        <v>0</v>
      </c>
      <c r="Y74" s="8">
        <v>0</v>
      </c>
      <c r="Z74" s="8">
        <v>0</v>
      </c>
      <c r="AA74" s="8">
        <v>0</v>
      </c>
      <c r="AB74" s="8">
        <v>0</v>
      </c>
      <c r="AC74" s="7">
        <f t="shared" si="141"/>
        <v>0</v>
      </c>
      <c r="AD74" s="3" t="str">
        <f t="shared" si="142"/>
        <v>A forrás egyenlő a költséggel (I.ütem).</v>
      </c>
      <c r="AF74" s="8">
        <v>0</v>
      </c>
      <c r="AG74" s="8">
        <v>0</v>
      </c>
      <c r="AH74" s="8">
        <v>0</v>
      </c>
      <c r="AI74" s="8">
        <v>0</v>
      </c>
      <c r="AJ74" s="8">
        <v>0</v>
      </c>
      <c r="AK74" s="8">
        <v>0</v>
      </c>
      <c r="AL74" s="8">
        <v>0</v>
      </c>
      <c r="AM74" s="8">
        <v>0</v>
      </c>
      <c r="AN74" s="8">
        <v>0</v>
      </c>
      <c r="AO74" s="8">
        <v>0</v>
      </c>
      <c r="AP74" s="8">
        <v>0</v>
      </c>
      <c r="AQ74" s="7">
        <f t="shared" si="143"/>
        <v>0</v>
      </c>
      <c r="AR74" s="202" t="s">
        <v>464</v>
      </c>
      <c r="AS74" s="3" t="str">
        <f t="shared" si="144"/>
        <v>Nem hosszútávú a feladat.</v>
      </c>
      <c r="AU74" s="204" t="s">
        <v>465</v>
      </c>
      <c r="AV74" s="204" t="s">
        <v>132</v>
      </c>
      <c r="AW74" s="205">
        <f>COUNTA($G$3:G74)</f>
        <v>71</v>
      </c>
      <c r="AY74" s="9">
        <f>VLOOKUP($G74,Összesítő!$B:$F,3,FALSE)</f>
        <v>4207</v>
      </c>
      <c r="AZ74" s="9">
        <f t="shared" si="145"/>
        <v>39</v>
      </c>
      <c r="BA74" s="5">
        <f t="shared" si="146"/>
        <v>1</v>
      </c>
      <c r="BB74" s="5" t="str">
        <f t="shared" si="147"/>
        <v>R</v>
      </c>
      <c r="BC74" s="5">
        <f t="shared" si="148"/>
        <v>1</v>
      </c>
      <c r="BD74" s="5">
        <f t="shared" si="149"/>
        <v>0</v>
      </c>
      <c r="BE74" s="5">
        <f t="shared" si="150"/>
        <v>0</v>
      </c>
      <c r="BF74" s="9" t="str">
        <f t="shared" si="151"/>
        <v>A forrás egyenlő a költséggel (I.ütem).</v>
      </c>
      <c r="BG74" s="5">
        <f t="shared" si="152"/>
        <v>1</v>
      </c>
      <c r="BH74" s="5">
        <f t="shared" si="153"/>
        <v>1</v>
      </c>
      <c r="BI74" s="5">
        <f t="shared" si="154"/>
        <v>0</v>
      </c>
      <c r="BJ74" s="5">
        <f t="shared" si="155"/>
        <v>1</v>
      </c>
      <c r="BK74" s="5">
        <f t="shared" si="156"/>
        <v>1</v>
      </c>
      <c r="BL74" s="4" t="str">
        <f t="shared" si="157"/>
        <v>Nem hosszútávú a feladat.</v>
      </c>
      <c r="BM74" s="5">
        <f t="shared" si="158"/>
        <v>1</v>
      </c>
      <c r="BN74" s="5">
        <f t="shared" si="159"/>
        <v>0</v>
      </c>
      <c r="BO74" s="5">
        <f t="shared" si="160"/>
        <v>1</v>
      </c>
      <c r="BP74" s="5">
        <f t="shared" si="161"/>
        <v>0</v>
      </c>
      <c r="BQ74" s="5">
        <f t="shared" si="162"/>
        <v>1</v>
      </c>
      <c r="BR74" s="9" t="str">
        <f t="shared" si="163"/>
        <v>Nincs hosszútávú terv!</v>
      </c>
      <c r="BS74" s="5">
        <f t="shared" si="164"/>
        <v>1</v>
      </c>
      <c r="BT74" s="5">
        <f t="shared" si="165"/>
        <v>0</v>
      </c>
      <c r="BU74" s="5">
        <f t="shared" si="166"/>
        <v>1</v>
      </c>
      <c r="BV74" s="5">
        <f t="shared" si="167"/>
        <v>1</v>
      </c>
      <c r="BW74" s="5">
        <f t="shared" si="168"/>
        <v>1</v>
      </c>
      <c r="BX74" s="5">
        <f t="shared" si="169"/>
        <v>1</v>
      </c>
      <c r="BY74" s="5">
        <f t="shared" si="170"/>
        <v>1</v>
      </c>
      <c r="BZ74" s="5">
        <f t="shared" si="171"/>
        <v>1</v>
      </c>
      <c r="CA74" s="5">
        <f t="shared" si="172"/>
        <v>1</v>
      </c>
      <c r="CB74" s="5">
        <f t="shared" si="173"/>
        <v>1</v>
      </c>
      <c r="CC74" s="5">
        <f t="shared" si="174"/>
        <v>1</v>
      </c>
      <c r="CD74" s="5" t="str">
        <f t="shared" si="175"/>
        <v>?</v>
      </c>
      <c r="CE74" s="4" t="str">
        <f t="shared" si="176"/>
        <v>Kitöltés rendben!</v>
      </c>
      <c r="CF74" s="5">
        <f t="shared" si="177"/>
        <v>1</v>
      </c>
      <c r="CG74" s="5">
        <f t="shared" si="178"/>
        <v>1</v>
      </c>
      <c r="CH74" s="5">
        <f t="shared" si="179"/>
        <v>0</v>
      </c>
    </row>
    <row r="75" spans="1:86" s="2" customFormat="1" ht="31.5" hidden="1" customHeight="1" x14ac:dyDescent="0.25">
      <c r="A75" s="1" t="str">
        <f t="shared" si="139"/>
        <v>Kitöltés rendben!</v>
      </c>
      <c r="B75" s="203">
        <v>2</v>
      </c>
      <c r="C75" s="202" t="s">
        <v>98</v>
      </c>
      <c r="D75" s="204" t="s">
        <v>416</v>
      </c>
      <c r="E75" s="204" t="s">
        <v>462</v>
      </c>
      <c r="F75" s="205" t="str">
        <f>VLOOKUP($G75,Összesítő!$B:$F,2,FALSE)</f>
        <v>21-25946-1-001-00-05</v>
      </c>
      <c r="G75" s="202" t="s">
        <v>343</v>
      </c>
      <c r="H75" s="205" t="str">
        <f>AY75&amp;"_"&amp;AW75&amp;"_FIV_"&amp;LEFT(Előlap!$B$6,4)</f>
        <v>4222_72_FIV_2026</v>
      </c>
      <c r="I75" s="205" t="str">
        <f>VLOOKUP($G75,Összesítő!$B:$F,5,FALSE)</f>
        <v>Egyházasrádóc</v>
      </c>
      <c r="J75" s="205" t="str">
        <f>VLOOKUP($G75,Összesítő!$B:$F,4,FALSE)</f>
        <v>Egyházasrádóc Község Önkormányzata</v>
      </c>
      <c r="K75" s="7">
        <f t="shared" si="140"/>
        <v>55000</v>
      </c>
      <c r="L75" s="203">
        <v>2028</v>
      </c>
      <c r="M75" s="203">
        <v>2036</v>
      </c>
      <c r="N75" s="13">
        <v>0</v>
      </c>
      <c r="O75" s="8">
        <v>55000</v>
      </c>
      <c r="P75" s="8">
        <v>0</v>
      </c>
      <c r="R75" s="8">
        <v>0</v>
      </c>
      <c r="S75" s="8">
        <v>0</v>
      </c>
      <c r="T75" s="8">
        <v>0</v>
      </c>
      <c r="U75" s="8">
        <v>0</v>
      </c>
      <c r="V75" s="8">
        <v>0</v>
      </c>
      <c r="W75" s="8">
        <v>0</v>
      </c>
      <c r="X75" s="8">
        <v>0</v>
      </c>
      <c r="Y75" s="8">
        <v>0</v>
      </c>
      <c r="Z75" s="8">
        <v>0</v>
      </c>
      <c r="AA75" s="8">
        <v>0</v>
      </c>
      <c r="AB75" s="8">
        <v>0</v>
      </c>
      <c r="AC75" s="7">
        <f t="shared" si="141"/>
        <v>0</v>
      </c>
      <c r="AD75" s="3" t="str">
        <f t="shared" si="142"/>
        <v>Nem rövidtávú a feladat.</v>
      </c>
      <c r="AF75" s="8">
        <v>500</v>
      </c>
      <c r="AG75" s="8">
        <v>0</v>
      </c>
      <c r="AH75" s="8">
        <v>0</v>
      </c>
      <c r="AI75" s="8">
        <v>0</v>
      </c>
      <c r="AJ75" s="8">
        <v>0</v>
      </c>
      <c r="AK75" s="8">
        <v>0</v>
      </c>
      <c r="AL75" s="8">
        <v>0</v>
      </c>
      <c r="AM75" s="8">
        <v>0</v>
      </c>
      <c r="AN75" s="8">
        <v>0</v>
      </c>
      <c r="AO75" s="8">
        <v>0</v>
      </c>
      <c r="AP75" s="8">
        <v>0</v>
      </c>
      <c r="AQ75" s="7">
        <f t="shared" si="143"/>
        <v>500</v>
      </c>
      <c r="AR75" s="202" t="s">
        <v>464</v>
      </c>
      <c r="AS75" s="3" t="str">
        <f t="shared" si="144"/>
        <v>Forráshiányos a feladat!</v>
      </c>
      <c r="AU75" s="204" t="s">
        <v>132</v>
      </c>
      <c r="AV75" s="204" t="s">
        <v>132</v>
      </c>
      <c r="AW75" s="205">
        <f>COUNTA($G$3:G75)</f>
        <v>72</v>
      </c>
      <c r="AY75" s="9">
        <f>VLOOKUP($G75,Összesítő!$B:$F,3,FALSE)</f>
        <v>4222</v>
      </c>
      <c r="AZ75" s="9">
        <f t="shared" si="145"/>
        <v>0</v>
      </c>
      <c r="BA75" s="5">
        <f t="shared" si="146"/>
        <v>1</v>
      </c>
      <c r="BB75" s="5" t="str">
        <f t="shared" si="147"/>
        <v>H</v>
      </c>
      <c r="BC75" s="5">
        <f t="shared" si="148"/>
        <v>0</v>
      </c>
      <c r="BD75" s="5">
        <f t="shared" si="149"/>
        <v>0</v>
      </c>
      <c r="BE75" s="5">
        <f t="shared" si="150"/>
        <v>0</v>
      </c>
      <c r="BF75" s="9" t="str">
        <f t="shared" si="151"/>
        <v>Nem rövidtávú a feladat.</v>
      </c>
      <c r="BG75" s="5">
        <f t="shared" si="152"/>
        <v>1</v>
      </c>
      <c r="BH75" s="5">
        <f t="shared" si="153"/>
        <v>1</v>
      </c>
      <c r="BI75" s="5">
        <f t="shared" si="154"/>
        <v>1</v>
      </c>
      <c r="BJ75" s="5">
        <f t="shared" si="155"/>
        <v>1</v>
      </c>
      <c r="BK75" s="5">
        <f t="shared" si="156"/>
        <v>1</v>
      </c>
      <c r="BL75" s="4" t="str">
        <f t="shared" si="157"/>
        <v>Forráshiányos a feladat!</v>
      </c>
      <c r="BM75" s="5">
        <f t="shared" si="158"/>
        <v>0</v>
      </c>
      <c r="BN75" s="5">
        <f t="shared" si="159"/>
        <v>1</v>
      </c>
      <c r="BO75" s="5">
        <f t="shared" si="160"/>
        <v>0</v>
      </c>
      <c r="BP75" s="5">
        <f t="shared" si="161"/>
        <v>0</v>
      </c>
      <c r="BQ75" s="5">
        <f t="shared" si="162"/>
        <v>0</v>
      </c>
      <c r="BR75" s="9">
        <f t="shared" si="163"/>
        <v>0</v>
      </c>
      <c r="BS75" s="5">
        <f t="shared" si="164"/>
        <v>0</v>
      </c>
      <c r="BT75" s="5">
        <f t="shared" si="165"/>
        <v>0</v>
      </c>
      <c r="BU75" s="5">
        <f t="shared" si="166"/>
        <v>1</v>
      </c>
      <c r="BV75" s="5">
        <f t="shared" si="167"/>
        <v>1</v>
      </c>
      <c r="BW75" s="5">
        <f t="shared" si="168"/>
        <v>1</v>
      </c>
      <c r="BX75" s="5">
        <f t="shared" si="169"/>
        <v>1</v>
      </c>
      <c r="BY75" s="5">
        <f t="shared" si="170"/>
        <v>1</v>
      </c>
      <c r="BZ75" s="5">
        <f t="shared" si="171"/>
        <v>1</v>
      </c>
      <c r="CA75" s="5">
        <f t="shared" si="172"/>
        <v>1</v>
      </c>
      <c r="CB75" s="5">
        <f t="shared" si="173"/>
        <v>1</v>
      </c>
      <c r="CC75" s="5">
        <f t="shared" si="174"/>
        <v>1</v>
      </c>
      <c r="CD75" s="5" t="str">
        <f t="shared" si="175"/>
        <v>?</v>
      </c>
      <c r="CE75" s="4" t="str">
        <f t="shared" si="176"/>
        <v>Kitöltés rendben!</v>
      </c>
      <c r="CF75" s="5">
        <f t="shared" si="177"/>
        <v>1</v>
      </c>
      <c r="CG75" s="5">
        <f t="shared" si="178"/>
        <v>0</v>
      </c>
      <c r="CH75" s="5">
        <f t="shared" si="179"/>
        <v>1</v>
      </c>
    </row>
    <row r="76" spans="1:86" s="2" customFormat="1" ht="31.5" hidden="1" customHeight="1" x14ac:dyDescent="0.25">
      <c r="A76" s="1" t="str">
        <f t="shared" si="139"/>
        <v>Kitöltés rendben!</v>
      </c>
      <c r="B76" s="203">
        <v>2</v>
      </c>
      <c r="C76" s="202" t="s">
        <v>108</v>
      </c>
      <c r="D76" s="204" t="s">
        <v>467</v>
      </c>
      <c r="E76" s="204" t="s">
        <v>462</v>
      </c>
      <c r="F76" s="205" t="str">
        <f>VLOOKUP($G76,Összesítő!$B:$F,2,FALSE)</f>
        <v>21-25946-1-001-00-05</v>
      </c>
      <c r="G76" s="202" t="s">
        <v>343</v>
      </c>
      <c r="H76" s="205" t="str">
        <f>AY76&amp;"_"&amp;AW76&amp;"_FIV_"&amp;LEFT(Előlap!$B$6,4)</f>
        <v>4222_73_FIV_2026</v>
      </c>
      <c r="I76" s="205" t="str">
        <f>VLOOKUP($G76,Összesítő!$B:$F,5,FALSE)</f>
        <v>Egyházasrádóc</v>
      </c>
      <c r="J76" s="205" t="str">
        <f>VLOOKUP($G76,Összesítő!$B:$F,4,FALSE)</f>
        <v>Egyházasrádóc Község Önkormányzata</v>
      </c>
      <c r="K76" s="7">
        <f t="shared" si="140"/>
        <v>20000</v>
      </c>
      <c r="L76" s="203">
        <v>2028</v>
      </c>
      <c r="M76" s="203">
        <v>2036</v>
      </c>
      <c r="N76" s="13">
        <v>0</v>
      </c>
      <c r="O76" s="8">
        <v>20000</v>
      </c>
      <c r="P76" s="8">
        <v>0</v>
      </c>
      <c r="R76" s="8">
        <v>0</v>
      </c>
      <c r="S76" s="8">
        <v>0</v>
      </c>
      <c r="T76" s="8">
        <v>0</v>
      </c>
      <c r="U76" s="8">
        <v>0</v>
      </c>
      <c r="V76" s="8">
        <v>0</v>
      </c>
      <c r="W76" s="8">
        <v>0</v>
      </c>
      <c r="X76" s="8">
        <v>0</v>
      </c>
      <c r="Y76" s="8">
        <v>0</v>
      </c>
      <c r="Z76" s="8">
        <v>0</v>
      </c>
      <c r="AA76" s="8">
        <v>0</v>
      </c>
      <c r="AB76" s="8">
        <v>0</v>
      </c>
      <c r="AC76" s="7">
        <f t="shared" si="141"/>
        <v>0</v>
      </c>
      <c r="AD76" s="3" t="str">
        <f t="shared" si="142"/>
        <v>Nem rövidtávú a feladat.</v>
      </c>
      <c r="AF76" s="8">
        <v>0</v>
      </c>
      <c r="AG76" s="8">
        <v>0</v>
      </c>
      <c r="AH76" s="8">
        <v>0</v>
      </c>
      <c r="AI76" s="8">
        <v>0</v>
      </c>
      <c r="AJ76" s="8">
        <v>0</v>
      </c>
      <c r="AK76" s="8">
        <v>0</v>
      </c>
      <c r="AL76" s="8">
        <v>0</v>
      </c>
      <c r="AM76" s="8">
        <v>0</v>
      </c>
      <c r="AN76" s="8">
        <v>0</v>
      </c>
      <c r="AO76" s="8">
        <v>0</v>
      </c>
      <c r="AP76" s="8">
        <v>0</v>
      </c>
      <c r="AQ76" s="7">
        <f t="shared" si="143"/>
        <v>0</v>
      </c>
      <c r="AR76" s="202" t="s">
        <v>464</v>
      </c>
      <c r="AS76" s="3" t="str">
        <f t="shared" si="144"/>
        <v>Forráshiányos a feladat!</v>
      </c>
      <c r="AU76" s="204" t="s">
        <v>132</v>
      </c>
      <c r="AV76" s="204" t="s">
        <v>132</v>
      </c>
      <c r="AW76" s="205">
        <f>COUNTA($G$3:G76)</f>
        <v>73</v>
      </c>
      <c r="AY76" s="9">
        <f>VLOOKUP($G76,Összesítő!$B:$F,3,FALSE)</f>
        <v>4222</v>
      </c>
      <c r="AZ76" s="9">
        <f t="shared" si="145"/>
        <v>0</v>
      </c>
      <c r="BA76" s="5">
        <f t="shared" si="146"/>
        <v>1</v>
      </c>
      <c r="BB76" s="5" t="str">
        <f t="shared" si="147"/>
        <v>H</v>
      </c>
      <c r="BC76" s="5">
        <f t="shared" si="148"/>
        <v>0</v>
      </c>
      <c r="BD76" s="5">
        <f t="shared" si="149"/>
        <v>0</v>
      </c>
      <c r="BE76" s="5">
        <f t="shared" si="150"/>
        <v>0</v>
      </c>
      <c r="BF76" s="9" t="str">
        <f t="shared" si="151"/>
        <v>Nem rövidtávú a feladat.</v>
      </c>
      <c r="BG76" s="5">
        <f t="shared" si="152"/>
        <v>1</v>
      </c>
      <c r="BH76" s="5">
        <f t="shared" si="153"/>
        <v>1</v>
      </c>
      <c r="BI76" s="5">
        <f t="shared" si="154"/>
        <v>1</v>
      </c>
      <c r="BJ76" s="5">
        <f t="shared" si="155"/>
        <v>1</v>
      </c>
      <c r="BK76" s="5">
        <f t="shared" si="156"/>
        <v>1</v>
      </c>
      <c r="BL76" s="4" t="str">
        <f t="shared" si="157"/>
        <v>Forráshiányos a feladat!</v>
      </c>
      <c r="BM76" s="5">
        <f t="shared" si="158"/>
        <v>0</v>
      </c>
      <c r="BN76" s="5">
        <f t="shared" si="159"/>
        <v>1</v>
      </c>
      <c r="BO76" s="5">
        <f t="shared" si="160"/>
        <v>0</v>
      </c>
      <c r="BP76" s="5">
        <f t="shared" si="161"/>
        <v>0</v>
      </c>
      <c r="BQ76" s="5">
        <f t="shared" si="162"/>
        <v>0</v>
      </c>
      <c r="BR76" s="9">
        <f t="shared" si="163"/>
        <v>0</v>
      </c>
      <c r="BS76" s="5">
        <f t="shared" si="164"/>
        <v>0</v>
      </c>
      <c r="BT76" s="5">
        <f t="shared" si="165"/>
        <v>0</v>
      </c>
      <c r="BU76" s="5">
        <f t="shared" si="166"/>
        <v>1</v>
      </c>
      <c r="BV76" s="5">
        <f t="shared" si="167"/>
        <v>1</v>
      </c>
      <c r="BW76" s="5">
        <f t="shared" si="168"/>
        <v>1</v>
      </c>
      <c r="BX76" s="5">
        <f t="shared" si="169"/>
        <v>1</v>
      </c>
      <c r="BY76" s="5">
        <f t="shared" si="170"/>
        <v>1</v>
      </c>
      <c r="BZ76" s="5">
        <f t="shared" si="171"/>
        <v>1</v>
      </c>
      <c r="CA76" s="5">
        <f t="shared" si="172"/>
        <v>1</v>
      </c>
      <c r="CB76" s="5">
        <f t="shared" si="173"/>
        <v>1</v>
      </c>
      <c r="CC76" s="5">
        <f t="shared" si="174"/>
        <v>1</v>
      </c>
      <c r="CD76" s="5" t="str">
        <f t="shared" si="175"/>
        <v>?</v>
      </c>
      <c r="CE76" s="4" t="str">
        <f t="shared" si="176"/>
        <v>Kitöltés rendben!</v>
      </c>
      <c r="CF76" s="5">
        <f t="shared" si="177"/>
        <v>1</v>
      </c>
      <c r="CG76" s="5">
        <f t="shared" si="178"/>
        <v>0</v>
      </c>
      <c r="CH76" s="5">
        <f t="shared" si="179"/>
        <v>1</v>
      </c>
    </row>
    <row r="77" spans="1:86" s="2" customFormat="1" ht="31.5" hidden="1" customHeight="1" x14ac:dyDescent="0.25">
      <c r="A77" s="1" t="str">
        <f t="shared" ref="A77" si="198">IF($G77="","Nincs VKR kiválasztva!",CE77)</f>
        <v>Kitöltés rendben!</v>
      </c>
      <c r="B77" s="207">
        <v>2</v>
      </c>
      <c r="C77" s="206" t="s">
        <v>36</v>
      </c>
      <c r="D77" s="208" t="s">
        <v>433</v>
      </c>
      <c r="E77" s="208" t="s">
        <v>462</v>
      </c>
      <c r="F77" s="209" t="str">
        <f>VLOOKUP($G77,Összesítő!$B:$F,2,FALSE)</f>
        <v>21-25946-1-001-00-05</v>
      </c>
      <c r="G77" s="206" t="s">
        <v>343</v>
      </c>
      <c r="H77" s="209" t="str">
        <f>AY77&amp;"_"&amp;AW77&amp;"_FIV_"&amp;LEFT(Előlap!$B$6,4)</f>
        <v>4222_74_FIV_2026</v>
      </c>
      <c r="I77" s="209" t="str">
        <f>VLOOKUP($G77,Összesítő!$B:$F,5,FALSE)</f>
        <v>Egyházasrádóc</v>
      </c>
      <c r="J77" s="209" t="str">
        <f>VLOOKUP($G77,Összesítő!$B:$F,4,FALSE)</f>
        <v>Egyházasrádóc Község Önkormányzata</v>
      </c>
      <c r="K77" s="7">
        <f t="shared" ref="K77" si="199">N77+O77</f>
        <v>1300000</v>
      </c>
      <c r="L77" s="207">
        <v>2028</v>
      </c>
      <c r="M77" s="207">
        <v>2029</v>
      </c>
      <c r="N77" s="13">
        <v>0</v>
      </c>
      <c r="O77" s="8">
        <v>1300000</v>
      </c>
      <c r="P77" s="8">
        <v>0</v>
      </c>
      <c r="R77" s="8">
        <v>0</v>
      </c>
      <c r="S77" s="8">
        <v>0</v>
      </c>
      <c r="T77" s="8">
        <v>0</v>
      </c>
      <c r="U77" s="8">
        <v>0</v>
      </c>
      <c r="V77" s="8">
        <v>0</v>
      </c>
      <c r="W77" s="8">
        <v>0</v>
      </c>
      <c r="X77" s="8">
        <v>0</v>
      </c>
      <c r="Y77" s="8">
        <v>0</v>
      </c>
      <c r="Z77" s="8">
        <v>0</v>
      </c>
      <c r="AA77" s="8">
        <v>0</v>
      </c>
      <c r="AB77" s="8">
        <v>0</v>
      </c>
      <c r="AC77" s="7">
        <f t="shared" ref="AC77" si="200">SUM(R77:AB77)</f>
        <v>0</v>
      </c>
      <c r="AD77" s="3" t="str">
        <f t="shared" ref="AD77" si="201">IF($G77="","Nincs VKR kiválasztva!",IF(BA77=0,"Hiányos kitöltés!",BF77))</f>
        <v>Nem rövidtávú a feladat.</v>
      </c>
      <c r="AF77" s="8">
        <v>13850</v>
      </c>
      <c r="AG77" s="8">
        <v>0</v>
      </c>
      <c r="AH77" s="8">
        <v>182</v>
      </c>
      <c r="AI77" s="8">
        <v>0</v>
      </c>
      <c r="AJ77" s="8">
        <v>0</v>
      </c>
      <c r="AK77" s="8">
        <v>0</v>
      </c>
      <c r="AL77" s="8">
        <v>0</v>
      </c>
      <c r="AM77" s="8">
        <v>0</v>
      </c>
      <c r="AN77" s="8">
        <v>0</v>
      </c>
      <c r="AO77" s="8">
        <v>0</v>
      </c>
      <c r="AP77" s="8">
        <v>0</v>
      </c>
      <c r="AQ77" s="7">
        <f t="shared" ref="AQ77" si="202">SUM(AF77:AP77)</f>
        <v>14032</v>
      </c>
      <c r="AR77" s="206" t="s">
        <v>464</v>
      </c>
      <c r="AS77" s="3" t="str">
        <f t="shared" si="144"/>
        <v>Forráshiányos a feladat!</v>
      </c>
      <c r="AU77" s="208" t="s">
        <v>132</v>
      </c>
      <c r="AV77" s="208" t="s">
        <v>132</v>
      </c>
      <c r="AW77" s="209">
        <f>COUNTA($G$3:G77)</f>
        <v>74</v>
      </c>
      <c r="AY77" s="9">
        <f>VLOOKUP($G77,Összesítő!$B:$F,3,FALSE)</f>
        <v>4222</v>
      </c>
      <c r="AZ77" s="9">
        <f t="shared" si="145"/>
        <v>0</v>
      </c>
      <c r="BA77" s="5">
        <f t="shared" si="146"/>
        <v>1</v>
      </c>
      <c r="BB77" s="5" t="str">
        <f t="shared" si="147"/>
        <v>H</v>
      </c>
      <c r="BC77" s="5">
        <f t="shared" ref="BC77" si="203">IF(OR(BB77="R",BB77="RH"),1,0)</f>
        <v>0</v>
      </c>
      <c r="BD77" s="5">
        <f t="shared" si="149"/>
        <v>0</v>
      </c>
      <c r="BE77" s="5">
        <f t="shared" si="150"/>
        <v>0</v>
      </c>
      <c r="BF77" s="9" t="str">
        <f t="shared" si="151"/>
        <v>Nem rövidtávú a feladat.</v>
      </c>
      <c r="BG77" s="5">
        <f t="shared" si="152"/>
        <v>1</v>
      </c>
      <c r="BH77" s="5">
        <f t="shared" si="153"/>
        <v>1</v>
      </c>
      <c r="BI77" s="5">
        <f t="shared" si="154"/>
        <v>1</v>
      </c>
      <c r="BJ77" s="5">
        <f t="shared" si="155"/>
        <v>1</v>
      </c>
      <c r="BK77" s="5">
        <f t="shared" ref="BK77" si="204">IF(AND($BJ77=1,$O77=$AQ77),1,IF(AND($BJ77=1,$O77&gt;$AQ77,AR77="igen"),1,0))</f>
        <v>1</v>
      </c>
      <c r="BL77" s="4" t="str">
        <f t="shared" si="157"/>
        <v>Forráshiányos a feladat!</v>
      </c>
      <c r="BM77" s="5">
        <f t="shared" si="158"/>
        <v>0</v>
      </c>
      <c r="BN77" s="5">
        <f t="shared" si="159"/>
        <v>1</v>
      </c>
      <c r="BO77" s="5">
        <f t="shared" si="160"/>
        <v>0</v>
      </c>
      <c r="BP77" s="5">
        <f t="shared" si="161"/>
        <v>0</v>
      </c>
      <c r="BQ77" s="5">
        <f t="shared" si="162"/>
        <v>0</v>
      </c>
      <c r="BR77" s="9">
        <f t="shared" si="163"/>
        <v>0</v>
      </c>
      <c r="BS77" s="5">
        <f t="shared" si="164"/>
        <v>0</v>
      </c>
      <c r="BT77" s="5">
        <f t="shared" si="165"/>
        <v>0</v>
      </c>
      <c r="BU77" s="5">
        <f t="shared" si="166"/>
        <v>1</v>
      </c>
      <c r="BV77" s="5">
        <f t="shared" si="167"/>
        <v>1</v>
      </c>
      <c r="BW77" s="5">
        <f t="shared" si="168"/>
        <v>1</v>
      </c>
      <c r="BX77" s="5">
        <f t="shared" si="169"/>
        <v>1</v>
      </c>
      <c r="BY77" s="5">
        <f t="shared" si="170"/>
        <v>1</v>
      </c>
      <c r="BZ77" s="5">
        <f t="shared" si="171"/>
        <v>1</v>
      </c>
      <c r="CA77" s="5">
        <f t="shared" si="172"/>
        <v>1</v>
      </c>
      <c r="CB77" s="5">
        <f t="shared" si="173"/>
        <v>1</v>
      </c>
      <c r="CC77" s="5">
        <f t="shared" si="174"/>
        <v>1</v>
      </c>
      <c r="CD77" s="5" t="str">
        <f t="shared" si="175"/>
        <v>?</v>
      </c>
      <c r="CE77" s="4" t="str">
        <f t="shared" ref="CE77" si="205">IF($BA77=0,$CD77,IF($BG77=0,"I. ütem forrása nincs kitöltve!",IF($BJ77=0,"II. ütem forrása nincs kitöltve!",IF($BD77=1,"Költségek üteme nem megfelelő (az időtartam és a költség üteme eltér)!",IF(AND(BH77=0,$BA77=1,$BJ77=1,$BD77=1),"Kötelező cellák kitöltve, de az I. ütem forrása hibás!",IF(AND(BJ77=0,$BA77=1,$BJ77=1,$BD77=1),"Kötelező cellák kitöltve, de a II. ütem forrása hibás!",IF(AND($BO77=1,$AZ77&lt;30),"Nullás a rövidtávú feladat és rövid (hiányzik) a hozzá tartozó indoklás!",IF(AND($BP77=1,$AZ77&lt;30),"Nullás a hosszútávú feladat és rövid (hiányzik) a hozzá tartozó indoklás!",IF(AND(BN77=1,C77="1811_RENDKÍVÜLI"),"II. ütemre nem tervezhet Rendkívüli feladatot!",IF(BH77=0,AD77,IF(BK77=0,AS77,IF(AND(BC77=1,$P77&gt;$N77),"EM rendelet 2. melléklet terhére elszámolt költség nem lehet nagyobb az I. ütemre tervezett tényleges költségnél!",IF($AC77&gt;$N77,"Többlet forrást jelölt meg az I. ütemnél! A forrás ne legyen több a költségnél.",IF($AQ77&gt;$O77,"Többlet forrást jelölt meg a II. ütemnél! A forrás ne legyen több a költségnél.","Kitöltés rendben!"))))))))))))))</f>
        <v>Kitöltés rendben!</v>
      </c>
      <c r="CF77" s="5">
        <f t="shared" ref="CF77" si="206">IF(A77="Kitöltés rendben!",1,0)</f>
        <v>1</v>
      </c>
      <c r="CG77" s="5">
        <f t="shared" si="178"/>
        <v>0</v>
      </c>
      <c r="CH77" s="5">
        <f t="shared" si="179"/>
        <v>1</v>
      </c>
    </row>
    <row r="78" spans="1:86" s="2" customFormat="1" ht="31.5" hidden="1" customHeight="1" x14ac:dyDescent="0.25">
      <c r="A78" s="1" t="str">
        <f t="shared" si="139"/>
        <v>Kitöltés rendben!</v>
      </c>
      <c r="B78" s="203">
        <v>0</v>
      </c>
      <c r="C78" s="202" t="s">
        <v>113</v>
      </c>
      <c r="D78" s="204" t="s">
        <v>420</v>
      </c>
      <c r="E78" s="204" t="s">
        <v>462</v>
      </c>
      <c r="F78" s="205" t="str">
        <f>VLOOKUP($G78,Összesítő!$B:$F,2,FALSE)</f>
        <v>21-25946-1-001-00-05</v>
      </c>
      <c r="G78" s="202" t="s">
        <v>343</v>
      </c>
      <c r="H78" s="205" t="str">
        <f>AY78&amp;"_"&amp;AW78&amp;"_FIV_"&amp;LEFT(Előlap!$B$6,4)</f>
        <v>4222_75_FIV_2026</v>
      </c>
      <c r="I78" s="205" t="str">
        <f>VLOOKUP($G78,Összesítő!$B:$F,5,FALSE)</f>
        <v>Egyházasrádóc</v>
      </c>
      <c r="J78" s="205" t="str">
        <f>VLOOKUP($G78,Összesítő!$B:$F,4,FALSE)</f>
        <v>Egyházasrádóc Község Önkormányzata</v>
      </c>
      <c r="K78" s="7">
        <f t="shared" si="140"/>
        <v>0</v>
      </c>
      <c r="L78" s="203">
        <v>2027</v>
      </c>
      <c r="M78" s="203">
        <v>2027</v>
      </c>
      <c r="N78" s="13">
        <v>0</v>
      </c>
      <c r="O78" s="8">
        <v>0</v>
      </c>
      <c r="P78" s="8">
        <v>0</v>
      </c>
      <c r="R78" s="8">
        <v>0</v>
      </c>
      <c r="S78" s="8">
        <v>0</v>
      </c>
      <c r="T78" s="8">
        <v>0</v>
      </c>
      <c r="U78" s="8">
        <v>0</v>
      </c>
      <c r="V78" s="8">
        <v>0</v>
      </c>
      <c r="W78" s="8">
        <v>0</v>
      </c>
      <c r="X78" s="8">
        <v>0</v>
      </c>
      <c r="Y78" s="8">
        <v>0</v>
      </c>
      <c r="Z78" s="8">
        <v>0</v>
      </c>
      <c r="AA78" s="8">
        <v>0</v>
      </c>
      <c r="AB78" s="8">
        <v>0</v>
      </c>
      <c r="AC78" s="7">
        <f t="shared" si="141"/>
        <v>0</v>
      </c>
      <c r="AD78" s="3" t="str">
        <f t="shared" si="142"/>
        <v>A forrás egyenlő a költséggel (I.ütem).</v>
      </c>
      <c r="AF78" s="8">
        <v>0</v>
      </c>
      <c r="AG78" s="8">
        <v>0</v>
      </c>
      <c r="AH78" s="8">
        <v>0</v>
      </c>
      <c r="AI78" s="8">
        <v>0</v>
      </c>
      <c r="AJ78" s="8">
        <v>0</v>
      </c>
      <c r="AK78" s="8">
        <v>0</v>
      </c>
      <c r="AL78" s="8">
        <v>0</v>
      </c>
      <c r="AM78" s="8">
        <v>0</v>
      </c>
      <c r="AN78" s="8">
        <v>0</v>
      </c>
      <c r="AO78" s="8">
        <v>0</v>
      </c>
      <c r="AP78" s="8">
        <v>0</v>
      </c>
      <c r="AQ78" s="7">
        <f t="shared" si="143"/>
        <v>0</v>
      </c>
      <c r="AR78" s="202" t="s">
        <v>464</v>
      </c>
      <c r="AS78" s="3" t="str">
        <f t="shared" si="144"/>
        <v>Nem hosszútávú a feladat.</v>
      </c>
      <c r="AU78" s="204" t="s">
        <v>465</v>
      </c>
      <c r="AV78" s="204" t="s">
        <v>132</v>
      </c>
      <c r="AW78" s="205">
        <f>COUNTA($G$3:G78)</f>
        <v>75</v>
      </c>
      <c r="AY78" s="9">
        <f>VLOOKUP($G78,Összesítő!$B:$F,3,FALSE)</f>
        <v>4222</v>
      </c>
      <c r="AZ78" s="9">
        <f t="shared" si="145"/>
        <v>39</v>
      </c>
      <c r="BA78" s="5">
        <f t="shared" si="146"/>
        <v>1</v>
      </c>
      <c r="BB78" s="5" t="str">
        <f t="shared" si="147"/>
        <v>R</v>
      </c>
      <c r="BC78" s="5">
        <f t="shared" si="148"/>
        <v>1</v>
      </c>
      <c r="BD78" s="5">
        <f t="shared" si="149"/>
        <v>0</v>
      </c>
      <c r="BE78" s="5">
        <f t="shared" si="150"/>
        <v>0</v>
      </c>
      <c r="BF78" s="9" t="str">
        <f t="shared" si="151"/>
        <v>A forrás egyenlő a költséggel (I.ütem).</v>
      </c>
      <c r="BG78" s="5">
        <f t="shared" si="152"/>
        <v>1</v>
      </c>
      <c r="BH78" s="5">
        <f t="shared" si="153"/>
        <v>1</v>
      </c>
      <c r="BI78" s="5">
        <f t="shared" si="154"/>
        <v>0</v>
      </c>
      <c r="BJ78" s="5">
        <f t="shared" si="155"/>
        <v>1</v>
      </c>
      <c r="BK78" s="5">
        <f t="shared" si="156"/>
        <v>1</v>
      </c>
      <c r="BL78" s="4" t="str">
        <f t="shared" si="157"/>
        <v>Nem hosszútávú a feladat.</v>
      </c>
      <c r="BM78" s="5">
        <f t="shared" si="158"/>
        <v>1</v>
      </c>
      <c r="BN78" s="5">
        <f t="shared" si="159"/>
        <v>0</v>
      </c>
      <c r="BO78" s="5">
        <f t="shared" si="160"/>
        <v>1</v>
      </c>
      <c r="BP78" s="5">
        <f t="shared" si="161"/>
        <v>0</v>
      </c>
      <c r="BQ78" s="5">
        <f t="shared" si="162"/>
        <v>1</v>
      </c>
      <c r="BR78" s="9" t="str">
        <f t="shared" si="163"/>
        <v>Nincs hosszútávú terv!</v>
      </c>
      <c r="BS78" s="5">
        <f t="shared" si="164"/>
        <v>1</v>
      </c>
      <c r="BT78" s="5">
        <f t="shared" si="165"/>
        <v>0</v>
      </c>
      <c r="BU78" s="5">
        <f t="shared" si="166"/>
        <v>1</v>
      </c>
      <c r="BV78" s="5">
        <f t="shared" si="167"/>
        <v>1</v>
      </c>
      <c r="BW78" s="5">
        <f t="shared" si="168"/>
        <v>1</v>
      </c>
      <c r="BX78" s="5">
        <f t="shared" si="169"/>
        <v>1</v>
      </c>
      <c r="BY78" s="5">
        <f t="shared" si="170"/>
        <v>1</v>
      </c>
      <c r="BZ78" s="5">
        <f t="shared" si="171"/>
        <v>1</v>
      </c>
      <c r="CA78" s="5">
        <f t="shared" si="172"/>
        <v>1</v>
      </c>
      <c r="CB78" s="5">
        <f t="shared" si="173"/>
        <v>1</v>
      </c>
      <c r="CC78" s="5">
        <f t="shared" si="174"/>
        <v>1</v>
      </c>
      <c r="CD78" s="5" t="str">
        <f t="shared" si="175"/>
        <v>?</v>
      </c>
      <c r="CE78" s="4" t="str">
        <f t="shared" si="176"/>
        <v>Kitöltés rendben!</v>
      </c>
      <c r="CF78" s="5">
        <f t="shared" si="177"/>
        <v>1</v>
      </c>
      <c r="CG78" s="5">
        <f t="shared" si="178"/>
        <v>1</v>
      </c>
      <c r="CH78" s="5">
        <f t="shared" si="179"/>
        <v>0</v>
      </c>
    </row>
    <row r="79" spans="1:86" s="2" customFormat="1" ht="31.5" hidden="1" customHeight="1" x14ac:dyDescent="0.25">
      <c r="A79" s="1" t="str">
        <f t="shared" si="139"/>
        <v>Kitöltés rendben!</v>
      </c>
      <c r="B79" s="203">
        <v>2</v>
      </c>
      <c r="C79" s="202" t="s">
        <v>36</v>
      </c>
      <c r="D79" s="204" t="s">
        <v>429</v>
      </c>
      <c r="E79" s="204" t="s">
        <v>462</v>
      </c>
      <c r="F79" s="205" t="str">
        <f>VLOOKUP($G79,Összesítő!$B:$F,2,FALSE)</f>
        <v>21-18032-1-001-00-03</v>
      </c>
      <c r="G79" s="202" t="s">
        <v>307</v>
      </c>
      <c r="H79" s="205" t="str">
        <f>AY79&amp;"_"&amp;AW79&amp;"_FIV_"&amp;LEFT(Előlap!$B$6,4)</f>
        <v>4214_76_FIV_2026</v>
      </c>
      <c r="I79" s="205" t="str">
        <f>VLOOKUP($G79,Összesítő!$B:$F,5,FALSE)</f>
        <v>Hegyhátszentjakab</v>
      </c>
      <c r="J79" s="205" t="str">
        <f>VLOOKUP($G79,Összesítő!$B:$F,4,FALSE)</f>
        <v>Hegyhátszentjakab Község Önkormányzata</v>
      </c>
      <c r="K79" s="7">
        <f t="shared" si="140"/>
        <v>100000</v>
      </c>
      <c r="L79" s="203">
        <v>2028</v>
      </c>
      <c r="M79" s="203">
        <v>2028</v>
      </c>
      <c r="N79" s="13">
        <v>0</v>
      </c>
      <c r="O79" s="8">
        <v>100000</v>
      </c>
      <c r="P79" s="8">
        <v>0</v>
      </c>
      <c r="R79" s="8">
        <v>0</v>
      </c>
      <c r="S79" s="8">
        <v>0</v>
      </c>
      <c r="T79" s="8">
        <v>0</v>
      </c>
      <c r="U79" s="8">
        <v>0</v>
      </c>
      <c r="V79" s="8">
        <v>0</v>
      </c>
      <c r="W79" s="8">
        <v>0</v>
      </c>
      <c r="X79" s="8">
        <v>0</v>
      </c>
      <c r="Y79" s="8">
        <v>0</v>
      </c>
      <c r="Z79" s="8">
        <v>0</v>
      </c>
      <c r="AA79" s="8">
        <v>0</v>
      </c>
      <c r="AB79" s="8">
        <v>0</v>
      </c>
      <c r="AC79" s="7">
        <f t="shared" si="141"/>
        <v>0</v>
      </c>
      <c r="AD79" s="3" t="str">
        <f t="shared" si="142"/>
        <v>Nem rövidtávú a feladat.</v>
      </c>
      <c r="AF79" s="8">
        <v>180</v>
      </c>
      <c r="AG79" s="8">
        <v>0</v>
      </c>
      <c r="AH79" s="8">
        <v>0</v>
      </c>
      <c r="AI79" s="8">
        <v>0</v>
      </c>
      <c r="AJ79" s="8">
        <v>0</v>
      </c>
      <c r="AK79" s="8">
        <v>0</v>
      </c>
      <c r="AL79" s="8">
        <v>0</v>
      </c>
      <c r="AM79" s="8">
        <v>0</v>
      </c>
      <c r="AN79" s="8">
        <v>0</v>
      </c>
      <c r="AO79" s="8">
        <v>0</v>
      </c>
      <c r="AP79" s="8">
        <v>0</v>
      </c>
      <c r="AQ79" s="7">
        <f t="shared" si="143"/>
        <v>180</v>
      </c>
      <c r="AR79" s="202" t="s">
        <v>464</v>
      </c>
      <c r="AS79" s="3" t="str">
        <f t="shared" si="144"/>
        <v>Forráshiányos a feladat!</v>
      </c>
      <c r="AU79" s="204" t="s">
        <v>132</v>
      </c>
      <c r="AV79" s="204" t="s">
        <v>132</v>
      </c>
      <c r="AW79" s="205">
        <f>COUNTA($G$3:G79)</f>
        <v>76</v>
      </c>
      <c r="AY79" s="9">
        <f>VLOOKUP($G79,Összesítő!$B:$F,3,FALSE)</f>
        <v>4214</v>
      </c>
      <c r="AZ79" s="9">
        <f t="shared" si="145"/>
        <v>0</v>
      </c>
      <c r="BA79" s="5">
        <f t="shared" si="146"/>
        <v>1</v>
      </c>
      <c r="BB79" s="5" t="str">
        <f t="shared" si="147"/>
        <v>H</v>
      </c>
      <c r="BC79" s="5">
        <f t="shared" si="148"/>
        <v>0</v>
      </c>
      <c r="BD79" s="5">
        <f t="shared" si="149"/>
        <v>0</v>
      </c>
      <c r="BE79" s="5">
        <f t="shared" si="150"/>
        <v>0</v>
      </c>
      <c r="BF79" s="9" t="str">
        <f t="shared" si="151"/>
        <v>Nem rövidtávú a feladat.</v>
      </c>
      <c r="BG79" s="5">
        <f t="shared" si="152"/>
        <v>1</v>
      </c>
      <c r="BH79" s="5">
        <f t="shared" si="153"/>
        <v>1</v>
      </c>
      <c r="BI79" s="5">
        <f t="shared" si="154"/>
        <v>1</v>
      </c>
      <c r="BJ79" s="5">
        <f t="shared" si="155"/>
        <v>1</v>
      </c>
      <c r="BK79" s="5">
        <f t="shared" si="156"/>
        <v>1</v>
      </c>
      <c r="BL79" s="4" t="str">
        <f t="shared" si="157"/>
        <v>Forráshiányos a feladat!</v>
      </c>
      <c r="BM79" s="5">
        <f t="shared" si="158"/>
        <v>0</v>
      </c>
      <c r="BN79" s="5">
        <f t="shared" si="159"/>
        <v>1</v>
      </c>
      <c r="BO79" s="5">
        <f t="shared" si="160"/>
        <v>0</v>
      </c>
      <c r="BP79" s="5">
        <f t="shared" si="161"/>
        <v>0</v>
      </c>
      <c r="BQ79" s="5">
        <f t="shared" si="162"/>
        <v>0</v>
      </c>
      <c r="BR79" s="9">
        <f t="shared" si="163"/>
        <v>0</v>
      </c>
      <c r="BS79" s="5">
        <f t="shared" si="164"/>
        <v>0</v>
      </c>
      <c r="BT79" s="5">
        <f t="shared" si="165"/>
        <v>0</v>
      </c>
      <c r="BU79" s="5">
        <f t="shared" si="166"/>
        <v>1</v>
      </c>
      <c r="BV79" s="5">
        <f t="shared" si="167"/>
        <v>1</v>
      </c>
      <c r="BW79" s="5">
        <f t="shared" si="168"/>
        <v>1</v>
      </c>
      <c r="BX79" s="5">
        <f t="shared" si="169"/>
        <v>1</v>
      </c>
      <c r="BY79" s="5">
        <f t="shared" si="170"/>
        <v>1</v>
      </c>
      <c r="BZ79" s="5">
        <f t="shared" si="171"/>
        <v>1</v>
      </c>
      <c r="CA79" s="5">
        <f t="shared" si="172"/>
        <v>1</v>
      </c>
      <c r="CB79" s="5">
        <f t="shared" si="173"/>
        <v>1</v>
      </c>
      <c r="CC79" s="5">
        <f t="shared" si="174"/>
        <v>1</v>
      </c>
      <c r="CD79" s="5" t="str">
        <f t="shared" si="175"/>
        <v>?</v>
      </c>
      <c r="CE79" s="4" t="str">
        <f t="shared" si="176"/>
        <v>Kitöltés rendben!</v>
      </c>
      <c r="CF79" s="5">
        <f t="shared" si="177"/>
        <v>1</v>
      </c>
      <c r="CG79" s="5">
        <f t="shared" si="178"/>
        <v>0</v>
      </c>
      <c r="CH79" s="5">
        <f t="shared" si="179"/>
        <v>1</v>
      </c>
    </row>
    <row r="80" spans="1:86" s="2" customFormat="1" ht="90" hidden="1" customHeight="1" x14ac:dyDescent="0.25">
      <c r="A80" s="1" t="str">
        <f t="shared" si="139"/>
        <v>Kitöltés rendben!</v>
      </c>
      <c r="B80" s="203">
        <v>2</v>
      </c>
      <c r="C80" s="202" t="s">
        <v>98</v>
      </c>
      <c r="D80" s="204" t="s">
        <v>434</v>
      </c>
      <c r="E80" s="204" t="s">
        <v>462</v>
      </c>
      <c r="F80" s="205" t="str">
        <f>VLOOKUP($G80,Összesítő!$B:$F,2,FALSE)</f>
        <v>21-18032-1-001-00-03</v>
      </c>
      <c r="G80" s="202" t="s">
        <v>307</v>
      </c>
      <c r="H80" s="205" t="str">
        <f>AY80&amp;"_"&amp;AW80&amp;"_FIV_"&amp;LEFT(Előlap!$B$6,4)</f>
        <v>4214_77_FIV_2026</v>
      </c>
      <c r="I80" s="205" t="str">
        <f>VLOOKUP($G80,Összesítő!$B:$F,5,FALSE)</f>
        <v>Hegyhátszentjakab</v>
      </c>
      <c r="J80" s="205" t="str">
        <f>VLOOKUP($G80,Összesítő!$B:$F,4,FALSE)</f>
        <v>Hegyhátszentjakab Község Önkormányzata</v>
      </c>
      <c r="K80" s="7">
        <f t="shared" si="140"/>
        <v>650000</v>
      </c>
      <c r="L80" s="203">
        <v>2028</v>
      </c>
      <c r="M80" s="203">
        <v>2028</v>
      </c>
      <c r="N80" s="13">
        <v>0</v>
      </c>
      <c r="O80" s="8">
        <v>650000</v>
      </c>
      <c r="P80" s="8">
        <v>0</v>
      </c>
      <c r="R80" s="8">
        <v>0</v>
      </c>
      <c r="S80" s="8">
        <v>0</v>
      </c>
      <c r="T80" s="8">
        <v>0</v>
      </c>
      <c r="U80" s="8">
        <v>0</v>
      </c>
      <c r="V80" s="8">
        <v>0</v>
      </c>
      <c r="W80" s="8">
        <v>0</v>
      </c>
      <c r="X80" s="8">
        <v>0</v>
      </c>
      <c r="Y80" s="8">
        <v>0</v>
      </c>
      <c r="Z80" s="8">
        <v>0</v>
      </c>
      <c r="AA80" s="8">
        <v>0</v>
      </c>
      <c r="AB80" s="8">
        <v>0</v>
      </c>
      <c r="AC80" s="7">
        <f t="shared" si="141"/>
        <v>0</v>
      </c>
      <c r="AD80" s="3" t="str">
        <f t="shared" si="142"/>
        <v>Nem rövidtávú a feladat.</v>
      </c>
      <c r="AF80" s="8">
        <v>1250</v>
      </c>
      <c r="AG80" s="8">
        <v>0</v>
      </c>
      <c r="AH80" s="8">
        <v>0</v>
      </c>
      <c r="AI80" s="8">
        <v>0</v>
      </c>
      <c r="AJ80" s="8">
        <v>0</v>
      </c>
      <c r="AK80" s="8">
        <v>0</v>
      </c>
      <c r="AL80" s="8">
        <v>0</v>
      </c>
      <c r="AM80" s="8">
        <v>0</v>
      </c>
      <c r="AN80" s="8">
        <v>0</v>
      </c>
      <c r="AO80" s="8">
        <v>0</v>
      </c>
      <c r="AP80" s="8">
        <v>0</v>
      </c>
      <c r="AQ80" s="7">
        <f t="shared" si="143"/>
        <v>1250</v>
      </c>
      <c r="AR80" s="202" t="s">
        <v>464</v>
      </c>
      <c r="AS80" s="3" t="str">
        <f t="shared" si="144"/>
        <v>Forráshiányos a feladat!</v>
      </c>
      <c r="AU80" s="204" t="s">
        <v>132</v>
      </c>
      <c r="AV80" s="204" t="s">
        <v>132</v>
      </c>
      <c r="AW80" s="205">
        <f>COUNTA($G$3:G80)</f>
        <v>77</v>
      </c>
      <c r="AY80" s="9">
        <f>VLOOKUP($G80,Összesítő!$B:$F,3,FALSE)</f>
        <v>4214</v>
      </c>
      <c r="AZ80" s="9">
        <f t="shared" si="145"/>
        <v>0</v>
      </c>
      <c r="BA80" s="5">
        <f t="shared" si="146"/>
        <v>1</v>
      </c>
      <c r="BB80" s="5" t="str">
        <f t="shared" si="147"/>
        <v>H</v>
      </c>
      <c r="BC80" s="5">
        <f t="shared" si="148"/>
        <v>0</v>
      </c>
      <c r="BD80" s="5">
        <f t="shared" si="149"/>
        <v>0</v>
      </c>
      <c r="BE80" s="5">
        <f t="shared" si="150"/>
        <v>0</v>
      </c>
      <c r="BF80" s="9" t="str">
        <f t="shared" si="151"/>
        <v>Nem rövidtávú a feladat.</v>
      </c>
      <c r="BG80" s="5">
        <f t="shared" si="152"/>
        <v>1</v>
      </c>
      <c r="BH80" s="5">
        <f t="shared" si="153"/>
        <v>1</v>
      </c>
      <c r="BI80" s="5">
        <f t="shared" si="154"/>
        <v>1</v>
      </c>
      <c r="BJ80" s="5">
        <f t="shared" si="155"/>
        <v>1</v>
      </c>
      <c r="BK80" s="5">
        <f t="shared" si="156"/>
        <v>1</v>
      </c>
      <c r="BL80" s="4" t="str">
        <f t="shared" si="157"/>
        <v>Forráshiányos a feladat!</v>
      </c>
      <c r="BM80" s="5">
        <f t="shared" si="158"/>
        <v>0</v>
      </c>
      <c r="BN80" s="5">
        <f t="shared" si="159"/>
        <v>1</v>
      </c>
      <c r="BO80" s="5">
        <f t="shared" si="160"/>
        <v>0</v>
      </c>
      <c r="BP80" s="5">
        <f t="shared" si="161"/>
        <v>0</v>
      </c>
      <c r="BQ80" s="5">
        <f t="shared" si="162"/>
        <v>0</v>
      </c>
      <c r="BR80" s="9">
        <f t="shared" si="163"/>
        <v>0</v>
      </c>
      <c r="BS80" s="5">
        <f t="shared" si="164"/>
        <v>0</v>
      </c>
      <c r="BT80" s="5">
        <f t="shared" si="165"/>
        <v>0</v>
      </c>
      <c r="BU80" s="5">
        <f t="shared" si="166"/>
        <v>1</v>
      </c>
      <c r="BV80" s="5">
        <f t="shared" si="167"/>
        <v>1</v>
      </c>
      <c r="BW80" s="5">
        <f t="shared" si="168"/>
        <v>1</v>
      </c>
      <c r="BX80" s="5">
        <f t="shared" si="169"/>
        <v>1</v>
      </c>
      <c r="BY80" s="5">
        <f t="shared" si="170"/>
        <v>1</v>
      </c>
      <c r="BZ80" s="5">
        <f t="shared" si="171"/>
        <v>1</v>
      </c>
      <c r="CA80" s="5">
        <f t="shared" si="172"/>
        <v>1</v>
      </c>
      <c r="CB80" s="5">
        <f t="shared" si="173"/>
        <v>1</v>
      </c>
      <c r="CC80" s="5">
        <f t="shared" si="174"/>
        <v>1</v>
      </c>
      <c r="CD80" s="5" t="str">
        <f t="shared" si="175"/>
        <v>?</v>
      </c>
      <c r="CE80" s="4" t="str">
        <f t="shared" si="176"/>
        <v>Kitöltés rendben!</v>
      </c>
      <c r="CF80" s="5">
        <f t="shared" si="177"/>
        <v>1</v>
      </c>
      <c r="CG80" s="5">
        <f t="shared" si="178"/>
        <v>0</v>
      </c>
      <c r="CH80" s="5">
        <f t="shared" si="179"/>
        <v>1</v>
      </c>
    </row>
    <row r="81" spans="1:86" s="2" customFormat="1" ht="31.5" hidden="1" customHeight="1" x14ac:dyDescent="0.25">
      <c r="A81" s="1" t="str">
        <f t="shared" si="139"/>
        <v>Kitöltés rendben!</v>
      </c>
      <c r="B81" s="203">
        <v>2</v>
      </c>
      <c r="C81" s="202" t="s">
        <v>108</v>
      </c>
      <c r="D81" s="204" t="s">
        <v>467</v>
      </c>
      <c r="E81" s="204" t="s">
        <v>462</v>
      </c>
      <c r="F81" s="205" t="str">
        <f>VLOOKUP($G81,Összesítő!$B:$F,2,FALSE)</f>
        <v>21-18032-1-001-00-03</v>
      </c>
      <c r="G81" s="202" t="s">
        <v>307</v>
      </c>
      <c r="H81" s="205" t="str">
        <f>AY81&amp;"_"&amp;AW81&amp;"_FIV_"&amp;LEFT(Előlap!$B$6,4)</f>
        <v>4214_78_FIV_2026</v>
      </c>
      <c r="I81" s="205" t="str">
        <f>VLOOKUP($G81,Összesítő!$B:$F,5,FALSE)</f>
        <v>Hegyhátszentjakab</v>
      </c>
      <c r="J81" s="205" t="str">
        <f>VLOOKUP($G81,Összesítő!$B:$F,4,FALSE)</f>
        <v>Hegyhátszentjakab Község Önkormányzata</v>
      </c>
      <c r="K81" s="7">
        <f t="shared" si="140"/>
        <v>20000</v>
      </c>
      <c r="L81" s="203">
        <v>2028</v>
      </c>
      <c r="M81" s="203">
        <v>2036</v>
      </c>
      <c r="N81" s="13">
        <v>0</v>
      </c>
      <c r="O81" s="8">
        <v>20000</v>
      </c>
      <c r="P81" s="8">
        <v>0</v>
      </c>
      <c r="R81" s="8">
        <v>0</v>
      </c>
      <c r="S81" s="8">
        <v>0</v>
      </c>
      <c r="T81" s="8">
        <v>0</v>
      </c>
      <c r="U81" s="8">
        <v>0</v>
      </c>
      <c r="V81" s="8">
        <v>0</v>
      </c>
      <c r="W81" s="8">
        <v>0</v>
      </c>
      <c r="X81" s="8">
        <v>0</v>
      </c>
      <c r="Y81" s="8">
        <v>0</v>
      </c>
      <c r="Z81" s="8">
        <v>0</v>
      </c>
      <c r="AA81" s="8">
        <v>0</v>
      </c>
      <c r="AB81" s="8">
        <v>0</v>
      </c>
      <c r="AC81" s="7">
        <f t="shared" si="141"/>
        <v>0</v>
      </c>
      <c r="AD81" s="3" t="str">
        <f t="shared" si="142"/>
        <v>Nem rövidtávú a feladat.</v>
      </c>
      <c r="AF81" s="8">
        <v>0</v>
      </c>
      <c r="AG81" s="8">
        <v>0</v>
      </c>
      <c r="AH81" s="8">
        <v>0</v>
      </c>
      <c r="AI81" s="8">
        <v>0</v>
      </c>
      <c r="AJ81" s="8">
        <v>0</v>
      </c>
      <c r="AK81" s="8">
        <v>0</v>
      </c>
      <c r="AL81" s="8">
        <v>0</v>
      </c>
      <c r="AM81" s="8">
        <v>0</v>
      </c>
      <c r="AN81" s="8">
        <v>0</v>
      </c>
      <c r="AO81" s="8">
        <v>0</v>
      </c>
      <c r="AP81" s="8">
        <v>0</v>
      </c>
      <c r="AQ81" s="7">
        <f t="shared" si="143"/>
        <v>0</v>
      </c>
      <c r="AR81" s="202" t="s">
        <v>464</v>
      </c>
      <c r="AS81" s="3" t="str">
        <f t="shared" si="144"/>
        <v>Forráshiányos a feladat!</v>
      </c>
      <c r="AU81" s="204" t="s">
        <v>132</v>
      </c>
      <c r="AV81" s="204" t="s">
        <v>132</v>
      </c>
      <c r="AW81" s="205">
        <f>COUNTA($G$3:G81)</f>
        <v>78</v>
      </c>
      <c r="AY81" s="9">
        <f>VLOOKUP($G81,Összesítő!$B:$F,3,FALSE)</f>
        <v>4214</v>
      </c>
      <c r="AZ81" s="9">
        <f t="shared" si="145"/>
        <v>0</v>
      </c>
      <c r="BA81" s="5">
        <f t="shared" si="146"/>
        <v>1</v>
      </c>
      <c r="BB81" s="5" t="str">
        <f t="shared" si="147"/>
        <v>H</v>
      </c>
      <c r="BC81" s="5">
        <f t="shared" si="148"/>
        <v>0</v>
      </c>
      <c r="BD81" s="5">
        <f t="shared" si="149"/>
        <v>0</v>
      </c>
      <c r="BE81" s="5">
        <f t="shared" si="150"/>
        <v>0</v>
      </c>
      <c r="BF81" s="9" t="str">
        <f t="shared" si="151"/>
        <v>Nem rövidtávú a feladat.</v>
      </c>
      <c r="BG81" s="5">
        <f t="shared" si="152"/>
        <v>1</v>
      </c>
      <c r="BH81" s="5">
        <f t="shared" si="153"/>
        <v>1</v>
      </c>
      <c r="BI81" s="5">
        <f t="shared" si="154"/>
        <v>1</v>
      </c>
      <c r="BJ81" s="5">
        <f t="shared" si="155"/>
        <v>1</v>
      </c>
      <c r="BK81" s="5">
        <f t="shared" si="156"/>
        <v>1</v>
      </c>
      <c r="BL81" s="4" t="str">
        <f t="shared" si="157"/>
        <v>Forráshiányos a feladat!</v>
      </c>
      <c r="BM81" s="5">
        <f t="shared" si="158"/>
        <v>0</v>
      </c>
      <c r="BN81" s="5">
        <f t="shared" si="159"/>
        <v>1</v>
      </c>
      <c r="BO81" s="5">
        <f t="shared" si="160"/>
        <v>0</v>
      </c>
      <c r="BP81" s="5">
        <f t="shared" si="161"/>
        <v>0</v>
      </c>
      <c r="BQ81" s="5">
        <f t="shared" si="162"/>
        <v>0</v>
      </c>
      <c r="BR81" s="9">
        <f t="shared" si="163"/>
        <v>0</v>
      </c>
      <c r="BS81" s="5">
        <f t="shared" si="164"/>
        <v>0</v>
      </c>
      <c r="BT81" s="5">
        <f t="shared" si="165"/>
        <v>0</v>
      </c>
      <c r="BU81" s="5">
        <f t="shared" si="166"/>
        <v>1</v>
      </c>
      <c r="BV81" s="5">
        <f t="shared" si="167"/>
        <v>1</v>
      </c>
      <c r="BW81" s="5">
        <f t="shared" si="168"/>
        <v>1</v>
      </c>
      <c r="BX81" s="5">
        <f t="shared" si="169"/>
        <v>1</v>
      </c>
      <c r="BY81" s="5">
        <f t="shared" si="170"/>
        <v>1</v>
      </c>
      <c r="BZ81" s="5">
        <f t="shared" si="171"/>
        <v>1</v>
      </c>
      <c r="CA81" s="5">
        <f t="shared" si="172"/>
        <v>1</v>
      </c>
      <c r="CB81" s="5">
        <f t="shared" si="173"/>
        <v>1</v>
      </c>
      <c r="CC81" s="5">
        <f t="shared" si="174"/>
        <v>1</v>
      </c>
      <c r="CD81" s="5" t="str">
        <f t="shared" si="175"/>
        <v>?</v>
      </c>
      <c r="CE81" s="4" t="str">
        <f t="shared" si="176"/>
        <v>Kitöltés rendben!</v>
      </c>
      <c r="CF81" s="5">
        <f t="shared" si="177"/>
        <v>1</v>
      </c>
      <c r="CG81" s="5">
        <f t="shared" si="178"/>
        <v>0</v>
      </c>
      <c r="CH81" s="5">
        <f t="shared" si="179"/>
        <v>1</v>
      </c>
    </row>
    <row r="82" spans="1:86" s="2" customFormat="1" ht="31.5" hidden="1" customHeight="1" x14ac:dyDescent="0.25">
      <c r="A82" s="1" t="str">
        <f t="shared" ref="A82" si="207">IF($G82="","Nincs VKR kiválasztva!",CE82)</f>
        <v>Kitöltés rendben!</v>
      </c>
      <c r="B82" s="207">
        <v>2</v>
      </c>
      <c r="C82" s="206" t="s">
        <v>75</v>
      </c>
      <c r="D82" s="208" t="s">
        <v>431</v>
      </c>
      <c r="E82" s="208" t="s">
        <v>462</v>
      </c>
      <c r="F82" s="209" t="str">
        <f>VLOOKUP($G82,Összesítő!$B:$F,2,FALSE)</f>
        <v>21-18032-1-001-00-03</v>
      </c>
      <c r="G82" s="206" t="s">
        <v>307</v>
      </c>
      <c r="H82" s="209" t="str">
        <f>AY82&amp;"_"&amp;AW82&amp;"_FIV_"&amp;LEFT(Előlap!$B$6,4)</f>
        <v>4214_79_FIV_2026</v>
      </c>
      <c r="I82" s="209" t="str">
        <f>VLOOKUP($G82,Összesítő!$B:$F,5,FALSE)</f>
        <v>Hegyhátszentjakab</v>
      </c>
      <c r="J82" s="209" t="str">
        <f>VLOOKUP($G82,Összesítő!$B:$F,4,FALSE)</f>
        <v>Hegyhátszentjakab Község Önkormányzata</v>
      </c>
      <c r="K82" s="7">
        <f t="shared" ref="K82" si="208">N82+O82</f>
        <v>25000</v>
      </c>
      <c r="L82" s="207">
        <v>2028</v>
      </c>
      <c r="M82" s="207">
        <v>2028</v>
      </c>
      <c r="N82" s="13">
        <v>0</v>
      </c>
      <c r="O82" s="8">
        <v>25000</v>
      </c>
      <c r="P82" s="8">
        <v>0</v>
      </c>
      <c r="R82" s="8">
        <v>0</v>
      </c>
      <c r="S82" s="8">
        <v>0</v>
      </c>
      <c r="T82" s="8">
        <v>0</v>
      </c>
      <c r="U82" s="8">
        <v>0</v>
      </c>
      <c r="V82" s="8">
        <v>0</v>
      </c>
      <c r="W82" s="8">
        <v>0</v>
      </c>
      <c r="X82" s="8">
        <v>0</v>
      </c>
      <c r="Y82" s="8">
        <v>0</v>
      </c>
      <c r="Z82" s="8">
        <v>0</v>
      </c>
      <c r="AA82" s="8">
        <v>0</v>
      </c>
      <c r="AB82" s="8">
        <v>0</v>
      </c>
      <c r="AC82" s="7">
        <f t="shared" ref="AC82" si="209">SUM(R82:AB82)</f>
        <v>0</v>
      </c>
      <c r="AD82" s="3" t="str">
        <f t="shared" ref="AD82" si="210">IF($G82="","Nincs VKR kiválasztva!",IF(BA82=0,"Hiányos kitöltés!",BF82))</f>
        <v>Nem rövidtávú a feladat.</v>
      </c>
      <c r="AF82" s="8">
        <v>50</v>
      </c>
      <c r="AG82" s="8">
        <v>0</v>
      </c>
      <c r="AH82" s="8">
        <v>0</v>
      </c>
      <c r="AI82" s="8">
        <v>0</v>
      </c>
      <c r="AJ82" s="8">
        <v>0</v>
      </c>
      <c r="AK82" s="8">
        <v>0</v>
      </c>
      <c r="AL82" s="8">
        <v>0</v>
      </c>
      <c r="AM82" s="8">
        <v>0</v>
      </c>
      <c r="AN82" s="8">
        <v>0</v>
      </c>
      <c r="AO82" s="8">
        <v>0</v>
      </c>
      <c r="AP82" s="8">
        <v>0</v>
      </c>
      <c r="AQ82" s="7">
        <f t="shared" ref="AQ82" si="211">SUM(AF82:AP82)</f>
        <v>50</v>
      </c>
      <c r="AR82" s="206" t="s">
        <v>464</v>
      </c>
      <c r="AS82" s="3" t="str">
        <f t="shared" si="144"/>
        <v>Forráshiányos a feladat!</v>
      </c>
      <c r="AU82" s="208" t="s">
        <v>132</v>
      </c>
      <c r="AV82" s="208" t="s">
        <v>132</v>
      </c>
      <c r="AW82" s="209">
        <f>COUNTA($G$3:G82)</f>
        <v>79</v>
      </c>
      <c r="AY82" s="9">
        <f>VLOOKUP($G82,Összesítő!$B:$F,3,FALSE)</f>
        <v>4214</v>
      </c>
      <c r="AZ82" s="9">
        <f t="shared" si="145"/>
        <v>0</v>
      </c>
      <c r="BA82" s="5">
        <f t="shared" si="146"/>
        <v>1</v>
      </c>
      <c r="BB82" s="5" t="str">
        <f t="shared" si="147"/>
        <v>H</v>
      </c>
      <c r="BC82" s="5">
        <f t="shared" ref="BC82" si="212">IF(OR(BB82="R",BB82="RH"),1,0)</f>
        <v>0</v>
      </c>
      <c r="BD82" s="5">
        <f t="shared" si="149"/>
        <v>0</v>
      </c>
      <c r="BE82" s="5">
        <f t="shared" si="150"/>
        <v>0</v>
      </c>
      <c r="BF82" s="9" t="str">
        <f t="shared" si="151"/>
        <v>Nem rövidtávú a feladat.</v>
      </c>
      <c r="BG82" s="5">
        <f t="shared" si="152"/>
        <v>1</v>
      </c>
      <c r="BH82" s="5">
        <f t="shared" si="153"/>
        <v>1</v>
      </c>
      <c r="BI82" s="5">
        <f t="shared" si="154"/>
        <v>1</v>
      </c>
      <c r="BJ82" s="5">
        <f t="shared" si="155"/>
        <v>1</v>
      </c>
      <c r="BK82" s="5">
        <f t="shared" ref="BK82" si="213">IF(AND($BJ82=1,$O82=$AQ82),1,IF(AND($BJ82=1,$O82&gt;$AQ82,AR82="igen"),1,0))</f>
        <v>1</v>
      </c>
      <c r="BL82" s="4" t="str">
        <f t="shared" si="157"/>
        <v>Forráshiányos a feladat!</v>
      </c>
      <c r="BM82" s="5">
        <f t="shared" si="158"/>
        <v>0</v>
      </c>
      <c r="BN82" s="5">
        <f t="shared" si="159"/>
        <v>1</v>
      </c>
      <c r="BO82" s="5">
        <f t="shared" si="160"/>
        <v>0</v>
      </c>
      <c r="BP82" s="5">
        <f t="shared" si="161"/>
        <v>0</v>
      </c>
      <c r="BQ82" s="5">
        <f t="shared" si="162"/>
        <v>0</v>
      </c>
      <c r="BR82" s="9">
        <f t="shared" si="163"/>
        <v>0</v>
      </c>
      <c r="BS82" s="5">
        <f t="shared" si="164"/>
        <v>0</v>
      </c>
      <c r="BT82" s="5">
        <f t="shared" si="165"/>
        <v>0</v>
      </c>
      <c r="BU82" s="5">
        <f t="shared" si="166"/>
        <v>1</v>
      </c>
      <c r="BV82" s="5">
        <f t="shared" si="167"/>
        <v>1</v>
      </c>
      <c r="BW82" s="5">
        <f t="shared" si="168"/>
        <v>1</v>
      </c>
      <c r="BX82" s="5">
        <f t="shared" si="169"/>
        <v>1</v>
      </c>
      <c r="BY82" s="5">
        <f t="shared" si="170"/>
        <v>1</v>
      </c>
      <c r="BZ82" s="5">
        <f t="shared" si="171"/>
        <v>1</v>
      </c>
      <c r="CA82" s="5">
        <f t="shared" si="172"/>
        <v>1</v>
      </c>
      <c r="CB82" s="5">
        <f t="shared" si="173"/>
        <v>1</v>
      </c>
      <c r="CC82" s="5">
        <f t="shared" si="174"/>
        <v>1</v>
      </c>
      <c r="CD82" s="5" t="str">
        <f t="shared" si="175"/>
        <v>?</v>
      </c>
      <c r="CE82" s="4" t="str">
        <f t="shared" ref="CE82" si="214">IF($BA82=0,$CD82,IF($BG82=0,"I. ütem forrása nincs kitöltve!",IF($BJ82=0,"II. ütem forrása nincs kitöltve!",IF($BD82=1,"Költségek üteme nem megfelelő (az időtartam és a költség üteme eltér)!",IF(AND(BH82=0,$BA82=1,$BJ82=1,$BD82=1),"Kötelező cellák kitöltve, de az I. ütem forrása hibás!",IF(AND(BJ82=0,$BA82=1,$BJ82=1,$BD82=1),"Kötelező cellák kitöltve, de a II. ütem forrása hibás!",IF(AND($BO82=1,$AZ82&lt;30),"Nullás a rövidtávú feladat és rövid (hiányzik) a hozzá tartozó indoklás!",IF(AND($BP82=1,$AZ82&lt;30),"Nullás a hosszútávú feladat és rövid (hiányzik) a hozzá tartozó indoklás!",IF(AND(BN82=1,C82="1811_RENDKÍVÜLI"),"II. ütemre nem tervezhet Rendkívüli feladatot!",IF(BH82=0,AD82,IF(BK82=0,AS82,IF(AND(BC82=1,$P82&gt;$N82),"EM rendelet 2. melléklet terhére elszámolt költség nem lehet nagyobb az I. ütemre tervezett tényleges költségnél!",IF($AC82&gt;$N82,"Többlet forrást jelölt meg az I. ütemnél! A forrás ne legyen több a költségnél.",IF($AQ82&gt;$O82,"Többlet forrást jelölt meg a II. ütemnél! A forrás ne legyen több a költségnél.","Kitöltés rendben!"))))))))))))))</f>
        <v>Kitöltés rendben!</v>
      </c>
      <c r="CF82" s="5">
        <f t="shared" ref="CF82" si="215">IF(A82="Kitöltés rendben!",1,0)</f>
        <v>1</v>
      </c>
      <c r="CG82" s="5">
        <f t="shared" si="178"/>
        <v>0</v>
      </c>
      <c r="CH82" s="5">
        <f t="shared" si="179"/>
        <v>1</v>
      </c>
    </row>
    <row r="83" spans="1:86" s="2" customFormat="1" ht="31.5" hidden="1" customHeight="1" x14ac:dyDescent="0.25">
      <c r="A83" s="1" t="str">
        <f t="shared" si="139"/>
        <v>Kitöltés rendben!</v>
      </c>
      <c r="B83" s="203">
        <v>0</v>
      </c>
      <c r="C83" s="202" t="s">
        <v>113</v>
      </c>
      <c r="D83" s="204" t="s">
        <v>420</v>
      </c>
      <c r="E83" s="204" t="s">
        <v>462</v>
      </c>
      <c r="F83" s="205" t="str">
        <f>VLOOKUP($G83,Összesítő!$B:$F,2,FALSE)</f>
        <v>21-18032-1-001-00-03</v>
      </c>
      <c r="G83" s="202" t="s">
        <v>307</v>
      </c>
      <c r="H83" s="205" t="str">
        <f>AY83&amp;"_"&amp;AW83&amp;"_FIV_"&amp;LEFT(Előlap!$B$6,4)</f>
        <v>4214_80_FIV_2026</v>
      </c>
      <c r="I83" s="205" t="str">
        <f>VLOOKUP($G83,Összesítő!$B:$F,5,FALSE)</f>
        <v>Hegyhátszentjakab</v>
      </c>
      <c r="J83" s="205" t="str">
        <f>VLOOKUP($G83,Összesítő!$B:$F,4,FALSE)</f>
        <v>Hegyhátszentjakab Község Önkormányzata</v>
      </c>
      <c r="K83" s="7">
        <f t="shared" si="140"/>
        <v>0</v>
      </c>
      <c r="L83" s="203">
        <v>2027</v>
      </c>
      <c r="M83" s="203">
        <v>2027</v>
      </c>
      <c r="N83" s="13">
        <v>0</v>
      </c>
      <c r="O83" s="8">
        <v>0</v>
      </c>
      <c r="P83" s="8">
        <v>0</v>
      </c>
      <c r="R83" s="8">
        <v>0</v>
      </c>
      <c r="S83" s="8">
        <v>0</v>
      </c>
      <c r="T83" s="8">
        <v>0</v>
      </c>
      <c r="U83" s="8">
        <v>0</v>
      </c>
      <c r="V83" s="8">
        <v>0</v>
      </c>
      <c r="W83" s="8">
        <v>0</v>
      </c>
      <c r="X83" s="8">
        <v>0</v>
      </c>
      <c r="Y83" s="8">
        <v>0</v>
      </c>
      <c r="Z83" s="8">
        <v>0</v>
      </c>
      <c r="AA83" s="8">
        <v>0</v>
      </c>
      <c r="AB83" s="8">
        <v>0</v>
      </c>
      <c r="AC83" s="7">
        <f t="shared" si="141"/>
        <v>0</v>
      </c>
      <c r="AD83" s="3" t="str">
        <f t="shared" si="142"/>
        <v>A forrás egyenlő a költséggel (I.ütem).</v>
      </c>
      <c r="AF83" s="8">
        <v>0</v>
      </c>
      <c r="AG83" s="8">
        <v>0</v>
      </c>
      <c r="AH83" s="8">
        <v>0</v>
      </c>
      <c r="AI83" s="8">
        <v>0</v>
      </c>
      <c r="AJ83" s="8">
        <v>0</v>
      </c>
      <c r="AK83" s="8">
        <v>0</v>
      </c>
      <c r="AL83" s="8">
        <v>0</v>
      </c>
      <c r="AM83" s="8">
        <v>0</v>
      </c>
      <c r="AN83" s="8">
        <v>0</v>
      </c>
      <c r="AO83" s="8">
        <v>0</v>
      </c>
      <c r="AP83" s="8">
        <v>0</v>
      </c>
      <c r="AQ83" s="7">
        <f t="shared" si="143"/>
        <v>0</v>
      </c>
      <c r="AR83" s="202" t="s">
        <v>464</v>
      </c>
      <c r="AS83" s="3" t="str">
        <f t="shared" si="144"/>
        <v>Nem hosszútávú a feladat.</v>
      </c>
      <c r="AU83" s="204" t="s">
        <v>465</v>
      </c>
      <c r="AV83" s="204" t="s">
        <v>132</v>
      </c>
      <c r="AW83" s="205">
        <f>COUNTA($G$3:G83)</f>
        <v>80</v>
      </c>
      <c r="AY83" s="9">
        <f>VLOOKUP($G83,Összesítő!$B:$F,3,FALSE)</f>
        <v>4214</v>
      </c>
      <c r="AZ83" s="9">
        <f t="shared" si="145"/>
        <v>39</v>
      </c>
      <c r="BA83" s="5">
        <f t="shared" si="146"/>
        <v>1</v>
      </c>
      <c r="BB83" s="5" t="str">
        <f t="shared" si="147"/>
        <v>R</v>
      </c>
      <c r="BC83" s="5">
        <f t="shared" si="148"/>
        <v>1</v>
      </c>
      <c r="BD83" s="5">
        <f t="shared" si="149"/>
        <v>0</v>
      </c>
      <c r="BE83" s="5">
        <f t="shared" si="150"/>
        <v>0</v>
      </c>
      <c r="BF83" s="9" t="str">
        <f t="shared" si="151"/>
        <v>A forrás egyenlő a költséggel (I.ütem).</v>
      </c>
      <c r="BG83" s="5">
        <f t="shared" si="152"/>
        <v>1</v>
      </c>
      <c r="BH83" s="5">
        <f t="shared" si="153"/>
        <v>1</v>
      </c>
      <c r="BI83" s="5">
        <f t="shared" si="154"/>
        <v>0</v>
      </c>
      <c r="BJ83" s="5">
        <f t="shared" si="155"/>
        <v>1</v>
      </c>
      <c r="BK83" s="5">
        <f t="shared" si="156"/>
        <v>1</v>
      </c>
      <c r="BL83" s="4" t="str">
        <f t="shared" si="157"/>
        <v>Nem hosszútávú a feladat.</v>
      </c>
      <c r="BM83" s="5">
        <f t="shared" si="158"/>
        <v>1</v>
      </c>
      <c r="BN83" s="5">
        <f t="shared" si="159"/>
        <v>0</v>
      </c>
      <c r="BO83" s="5">
        <f t="shared" si="160"/>
        <v>1</v>
      </c>
      <c r="BP83" s="5">
        <f t="shared" si="161"/>
        <v>0</v>
      </c>
      <c r="BQ83" s="5">
        <f t="shared" si="162"/>
        <v>1</v>
      </c>
      <c r="BR83" s="9" t="str">
        <f t="shared" si="163"/>
        <v>Nincs hosszútávú terv!</v>
      </c>
      <c r="BS83" s="5">
        <f t="shared" si="164"/>
        <v>1</v>
      </c>
      <c r="BT83" s="5">
        <f t="shared" si="165"/>
        <v>0</v>
      </c>
      <c r="BU83" s="5">
        <f t="shared" si="166"/>
        <v>1</v>
      </c>
      <c r="BV83" s="5">
        <f t="shared" si="167"/>
        <v>1</v>
      </c>
      <c r="BW83" s="5">
        <f t="shared" si="168"/>
        <v>1</v>
      </c>
      <c r="BX83" s="5">
        <f t="shared" si="169"/>
        <v>1</v>
      </c>
      <c r="BY83" s="5">
        <f t="shared" si="170"/>
        <v>1</v>
      </c>
      <c r="BZ83" s="5">
        <f t="shared" si="171"/>
        <v>1</v>
      </c>
      <c r="CA83" s="5">
        <f t="shared" si="172"/>
        <v>1</v>
      </c>
      <c r="CB83" s="5">
        <f t="shared" si="173"/>
        <v>1</v>
      </c>
      <c r="CC83" s="5">
        <f t="shared" si="174"/>
        <v>1</v>
      </c>
      <c r="CD83" s="5" t="str">
        <f t="shared" si="175"/>
        <v>?</v>
      </c>
      <c r="CE83" s="4" t="str">
        <f t="shared" si="176"/>
        <v>Kitöltés rendben!</v>
      </c>
      <c r="CF83" s="5">
        <f t="shared" si="177"/>
        <v>1</v>
      </c>
      <c r="CG83" s="5">
        <f t="shared" si="178"/>
        <v>1</v>
      </c>
      <c r="CH83" s="5">
        <f t="shared" si="179"/>
        <v>0</v>
      </c>
    </row>
    <row r="84" spans="1:86" s="2" customFormat="1" ht="45" hidden="1" customHeight="1" x14ac:dyDescent="0.25">
      <c r="A84" s="1" t="str">
        <f t="shared" si="139"/>
        <v>Kitöltés rendben!</v>
      </c>
      <c r="B84" s="203">
        <v>2</v>
      </c>
      <c r="C84" s="202" t="s">
        <v>98</v>
      </c>
      <c r="D84" s="204" t="s">
        <v>416</v>
      </c>
      <c r="E84" s="204" t="s">
        <v>462</v>
      </c>
      <c r="F84" s="205" t="str">
        <f>VLOOKUP($G84,Összesítő!$B:$F,2,FALSE)</f>
        <v>21-03911-1-002-00-02</v>
      </c>
      <c r="G84" s="202" t="s">
        <v>215</v>
      </c>
      <c r="H84" s="205" t="str">
        <f>AY84&amp;"_"&amp;AW84&amp;"_FIV_"&amp;LEFT(Előlap!$B$6,4)</f>
        <v>4191_81_FIV_2026</v>
      </c>
      <c r="I84" s="205" t="str">
        <f>VLOOKUP($G84,Összesítő!$B:$F,5,FALSE)</f>
        <v>Csákánydoroszló, Ivánc</v>
      </c>
      <c r="J84" s="205" t="str">
        <f>VLOOKUP($G84,Összesítő!$B:$F,4,FALSE)</f>
        <v>Csákánydoroszló Község Önkormányzata, Ivánc Község Önkormányzata</v>
      </c>
      <c r="K84" s="7">
        <f t="shared" si="140"/>
        <v>10000</v>
      </c>
      <c r="L84" s="203">
        <v>2028</v>
      </c>
      <c r="M84" s="203">
        <v>2028</v>
      </c>
      <c r="N84" s="13">
        <v>0</v>
      </c>
      <c r="O84" s="8">
        <v>10000</v>
      </c>
      <c r="P84" s="8">
        <v>0</v>
      </c>
      <c r="R84" s="8">
        <v>0</v>
      </c>
      <c r="S84" s="8">
        <v>0</v>
      </c>
      <c r="T84" s="8">
        <v>0</v>
      </c>
      <c r="U84" s="8">
        <v>0</v>
      </c>
      <c r="V84" s="8">
        <v>0</v>
      </c>
      <c r="W84" s="8">
        <v>0</v>
      </c>
      <c r="X84" s="8">
        <v>0</v>
      </c>
      <c r="Y84" s="8">
        <v>0</v>
      </c>
      <c r="Z84" s="8">
        <v>0</v>
      </c>
      <c r="AA84" s="8">
        <v>0</v>
      </c>
      <c r="AB84" s="8">
        <v>0</v>
      </c>
      <c r="AC84" s="7">
        <f t="shared" si="141"/>
        <v>0</v>
      </c>
      <c r="AD84" s="3" t="str">
        <f t="shared" si="142"/>
        <v>Nem rövidtávú a feladat.</v>
      </c>
      <c r="AF84" s="8">
        <v>440</v>
      </c>
      <c r="AG84" s="8">
        <v>0</v>
      </c>
      <c r="AH84" s="8">
        <v>0</v>
      </c>
      <c r="AI84" s="8">
        <v>0</v>
      </c>
      <c r="AJ84" s="8">
        <v>0</v>
      </c>
      <c r="AK84" s="8">
        <v>0</v>
      </c>
      <c r="AL84" s="8">
        <v>0</v>
      </c>
      <c r="AM84" s="8">
        <v>0</v>
      </c>
      <c r="AN84" s="8">
        <v>0</v>
      </c>
      <c r="AO84" s="8">
        <v>0</v>
      </c>
      <c r="AP84" s="8">
        <v>0</v>
      </c>
      <c r="AQ84" s="7">
        <f t="shared" si="143"/>
        <v>440</v>
      </c>
      <c r="AR84" s="202" t="s">
        <v>464</v>
      </c>
      <c r="AS84" s="3" t="str">
        <f t="shared" si="144"/>
        <v>Forráshiányos a feladat!</v>
      </c>
      <c r="AU84" s="204" t="s">
        <v>132</v>
      </c>
      <c r="AV84" s="204" t="s">
        <v>132</v>
      </c>
      <c r="AW84" s="205">
        <f>COUNTA($G$3:G84)</f>
        <v>81</v>
      </c>
      <c r="AY84" s="9">
        <f>VLOOKUP($G84,Összesítő!$B:$F,3,FALSE)</f>
        <v>4191</v>
      </c>
      <c r="AZ84" s="9">
        <f t="shared" si="145"/>
        <v>0</v>
      </c>
      <c r="BA84" s="5">
        <f t="shared" si="146"/>
        <v>1</v>
      </c>
      <c r="BB84" s="5" t="str">
        <f t="shared" si="147"/>
        <v>H</v>
      </c>
      <c r="BC84" s="5">
        <f t="shared" si="148"/>
        <v>0</v>
      </c>
      <c r="BD84" s="5">
        <f t="shared" si="149"/>
        <v>0</v>
      </c>
      <c r="BE84" s="5">
        <f t="shared" si="150"/>
        <v>0</v>
      </c>
      <c r="BF84" s="9" t="str">
        <f t="shared" si="151"/>
        <v>Nem rövidtávú a feladat.</v>
      </c>
      <c r="BG84" s="5">
        <f t="shared" si="152"/>
        <v>1</v>
      </c>
      <c r="BH84" s="5">
        <f t="shared" si="153"/>
        <v>1</v>
      </c>
      <c r="BI84" s="5">
        <f t="shared" si="154"/>
        <v>1</v>
      </c>
      <c r="BJ84" s="5">
        <f t="shared" si="155"/>
        <v>1</v>
      </c>
      <c r="BK84" s="5">
        <f t="shared" si="156"/>
        <v>1</v>
      </c>
      <c r="BL84" s="4" t="str">
        <f t="shared" si="157"/>
        <v>Forráshiányos a feladat!</v>
      </c>
      <c r="BM84" s="5">
        <f t="shared" si="158"/>
        <v>0</v>
      </c>
      <c r="BN84" s="5">
        <f t="shared" si="159"/>
        <v>1</v>
      </c>
      <c r="BO84" s="5">
        <f t="shared" si="160"/>
        <v>0</v>
      </c>
      <c r="BP84" s="5">
        <f t="shared" si="161"/>
        <v>0</v>
      </c>
      <c r="BQ84" s="5">
        <f t="shared" si="162"/>
        <v>0</v>
      </c>
      <c r="BR84" s="9">
        <f t="shared" si="163"/>
        <v>0</v>
      </c>
      <c r="BS84" s="5">
        <f t="shared" si="164"/>
        <v>0</v>
      </c>
      <c r="BT84" s="5">
        <f t="shared" si="165"/>
        <v>0</v>
      </c>
      <c r="BU84" s="5">
        <f t="shared" si="166"/>
        <v>1</v>
      </c>
      <c r="BV84" s="5">
        <f t="shared" si="167"/>
        <v>1</v>
      </c>
      <c r="BW84" s="5">
        <f t="shared" si="168"/>
        <v>1</v>
      </c>
      <c r="BX84" s="5">
        <f t="shared" si="169"/>
        <v>1</v>
      </c>
      <c r="BY84" s="5">
        <f t="shared" si="170"/>
        <v>1</v>
      </c>
      <c r="BZ84" s="5">
        <f t="shared" si="171"/>
        <v>1</v>
      </c>
      <c r="CA84" s="5">
        <f t="shared" si="172"/>
        <v>1</v>
      </c>
      <c r="CB84" s="5">
        <f t="shared" si="173"/>
        <v>1</v>
      </c>
      <c r="CC84" s="5">
        <f t="shared" si="174"/>
        <v>1</v>
      </c>
      <c r="CD84" s="5" t="str">
        <f t="shared" si="175"/>
        <v>?</v>
      </c>
      <c r="CE84" s="4" t="str">
        <f t="shared" si="176"/>
        <v>Kitöltés rendben!</v>
      </c>
      <c r="CF84" s="5">
        <f t="shared" si="177"/>
        <v>1</v>
      </c>
      <c r="CG84" s="5">
        <f t="shared" si="178"/>
        <v>0</v>
      </c>
      <c r="CH84" s="5">
        <f t="shared" si="179"/>
        <v>1</v>
      </c>
    </row>
    <row r="85" spans="1:86" s="2" customFormat="1" ht="45" hidden="1" customHeight="1" x14ac:dyDescent="0.25">
      <c r="A85" s="1" t="str">
        <f t="shared" si="139"/>
        <v>Kitöltés rendben!</v>
      </c>
      <c r="B85" s="203">
        <v>2</v>
      </c>
      <c r="C85" s="202" t="s">
        <v>75</v>
      </c>
      <c r="D85" s="204" t="s">
        <v>417</v>
      </c>
      <c r="E85" s="204" t="s">
        <v>462</v>
      </c>
      <c r="F85" s="205" t="str">
        <f>VLOOKUP($G85,Összesítő!$B:$F,2,FALSE)</f>
        <v>21-03911-1-002-00-02</v>
      </c>
      <c r="G85" s="202" t="s">
        <v>215</v>
      </c>
      <c r="H85" s="205" t="str">
        <f>AY85&amp;"_"&amp;AW85&amp;"_FIV_"&amp;LEFT(Előlap!$B$6,4)</f>
        <v>4191_82_FIV_2026</v>
      </c>
      <c r="I85" s="205" t="str">
        <f>VLOOKUP($G85,Összesítő!$B:$F,5,FALSE)</f>
        <v>Csákánydoroszló, Ivánc</v>
      </c>
      <c r="J85" s="205" t="str">
        <f>VLOOKUP($G85,Összesítő!$B:$F,4,FALSE)</f>
        <v>Csákánydoroszló Község Önkormányzata, Ivánc Község Önkormányzata</v>
      </c>
      <c r="K85" s="7">
        <f t="shared" si="140"/>
        <v>5000</v>
      </c>
      <c r="L85" s="203">
        <v>2028</v>
      </c>
      <c r="M85" s="203">
        <v>2028</v>
      </c>
      <c r="N85" s="13">
        <v>0</v>
      </c>
      <c r="O85" s="8">
        <v>5000</v>
      </c>
      <c r="P85" s="8">
        <v>0</v>
      </c>
      <c r="R85" s="8">
        <v>0</v>
      </c>
      <c r="S85" s="8">
        <v>0</v>
      </c>
      <c r="T85" s="8">
        <v>0</v>
      </c>
      <c r="U85" s="8">
        <v>0</v>
      </c>
      <c r="V85" s="8">
        <v>0</v>
      </c>
      <c r="W85" s="8">
        <v>0</v>
      </c>
      <c r="X85" s="8">
        <v>0</v>
      </c>
      <c r="Y85" s="8">
        <v>0</v>
      </c>
      <c r="Z85" s="8">
        <v>0</v>
      </c>
      <c r="AA85" s="8">
        <v>0</v>
      </c>
      <c r="AB85" s="8">
        <v>0</v>
      </c>
      <c r="AC85" s="7">
        <f t="shared" si="141"/>
        <v>0</v>
      </c>
      <c r="AD85" s="3" t="str">
        <f t="shared" si="142"/>
        <v>Nem rövidtávú a feladat.</v>
      </c>
      <c r="AF85" s="8">
        <v>440</v>
      </c>
      <c r="AG85" s="8">
        <v>0</v>
      </c>
      <c r="AH85" s="8">
        <v>0</v>
      </c>
      <c r="AI85" s="8">
        <v>0</v>
      </c>
      <c r="AJ85" s="8">
        <v>0</v>
      </c>
      <c r="AK85" s="8">
        <v>0</v>
      </c>
      <c r="AL85" s="8">
        <v>0</v>
      </c>
      <c r="AM85" s="8">
        <v>0</v>
      </c>
      <c r="AN85" s="8">
        <v>0</v>
      </c>
      <c r="AO85" s="8">
        <v>0</v>
      </c>
      <c r="AP85" s="8">
        <v>0</v>
      </c>
      <c r="AQ85" s="7">
        <f t="shared" si="143"/>
        <v>440</v>
      </c>
      <c r="AR85" s="202" t="s">
        <v>464</v>
      </c>
      <c r="AS85" s="3" t="str">
        <f t="shared" si="144"/>
        <v>Forráshiányos a feladat!</v>
      </c>
      <c r="AU85" s="204" t="s">
        <v>132</v>
      </c>
      <c r="AV85" s="204" t="s">
        <v>132</v>
      </c>
      <c r="AW85" s="205">
        <f>COUNTA($G$3:G85)</f>
        <v>82</v>
      </c>
      <c r="AY85" s="9">
        <f>VLOOKUP($G85,Összesítő!$B:$F,3,FALSE)</f>
        <v>4191</v>
      </c>
      <c r="AZ85" s="9">
        <f t="shared" si="145"/>
        <v>0</v>
      </c>
      <c r="BA85" s="5">
        <f t="shared" si="146"/>
        <v>1</v>
      </c>
      <c r="BB85" s="5" t="str">
        <f t="shared" si="147"/>
        <v>H</v>
      </c>
      <c r="BC85" s="5">
        <f t="shared" si="148"/>
        <v>0</v>
      </c>
      <c r="BD85" s="5">
        <f t="shared" si="149"/>
        <v>0</v>
      </c>
      <c r="BE85" s="5">
        <f t="shared" si="150"/>
        <v>0</v>
      </c>
      <c r="BF85" s="9" t="str">
        <f t="shared" si="151"/>
        <v>Nem rövidtávú a feladat.</v>
      </c>
      <c r="BG85" s="5">
        <f t="shared" si="152"/>
        <v>1</v>
      </c>
      <c r="BH85" s="5">
        <f t="shared" si="153"/>
        <v>1</v>
      </c>
      <c r="BI85" s="5">
        <f t="shared" si="154"/>
        <v>1</v>
      </c>
      <c r="BJ85" s="5">
        <f t="shared" si="155"/>
        <v>1</v>
      </c>
      <c r="BK85" s="5">
        <f t="shared" si="156"/>
        <v>1</v>
      </c>
      <c r="BL85" s="4" t="str">
        <f t="shared" si="157"/>
        <v>Forráshiányos a feladat!</v>
      </c>
      <c r="BM85" s="5">
        <f t="shared" si="158"/>
        <v>0</v>
      </c>
      <c r="BN85" s="5">
        <f t="shared" si="159"/>
        <v>1</v>
      </c>
      <c r="BO85" s="5">
        <f t="shared" si="160"/>
        <v>0</v>
      </c>
      <c r="BP85" s="5">
        <f t="shared" si="161"/>
        <v>0</v>
      </c>
      <c r="BQ85" s="5">
        <f t="shared" si="162"/>
        <v>0</v>
      </c>
      <c r="BR85" s="9">
        <f t="shared" si="163"/>
        <v>0</v>
      </c>
      <c r="BS85" s="5">
        <f t="shared" si="164"/>
        <v>0</v>
      </c>
      <c r="BT85" s="5">
        <f t="shared" si="165"/>
        <v>0</v>
      </c>
      <c r="BU85" s="5">
        <f t="shared" si="166"/>
        <v>1</v>
      </c>
      <c r="BV85" s="5">
        <f t="shared" si="167"/>
        <v>1</v>
      </c>
      <c r="BW85" s="5">
        <f t="shared" si="168"/>
        <v>1</v>
      </c>
      <c r="BX85" s="5">
        <f t="shared" si="169"/>
        <v>1</v>
      </c>
      <c r="BY85" s="5">
        <f t="shared" si="170"/>
        <v>1</v>
      </c>
      <c r="BZ85" s="5">
        <f t="shared" si="171"/>
        <v>1</v>
      </c>
      <c r="CA85" s="5">
        <f t="shared" si="172"/>
        <v>1</v>
      </c>
      <c r="CB85" s="5">
        <f t="shared" si="173"/>
        <v>1</v>
      </c>
      <c r="CC85" s="5">
        <f t="shared" si="174"/>
        <v>1</v>
      </c>
      <c r="CD85" s="5" t="str">
        <f t="shared" si="175"/>
        <v>?</v>
      </c>
      <c r="CE85" s="4" t="str">
        <f t="shared" si="176"/>
        <v>Kitöltés rendben!</v>
      </c>
      <c r="CF85" s="5">
        <f t="shared" si="177"/>
        <v>1</v>
      </c>
      <c r="CG85" s="5">
        <f t="shared" si="178"/>
        <v>0</v>
      </c>
      <c r="CH85" s="5">
        <f t="shared" si="179"/>
        <v>1</v>
      </c>
    </row>
    <row r="86" spans="1:86" s="2" customFormat="1" ht="45" hidden="1" customHeight="1" x14ac:dyDescent="0.25">
      <c r="A86" s="1" t="str">
        <f t="shared" si="139"/>
        <v>Kitöltés rendben!</v>
      </c>
      <c r="B86" s="203">
        <v>2</v>
      </c>
      <c r="C86" s="202" t="s">
        <v>36</v>
      </c>
      <c r="D86" s="204" t="s">
        <v>414</v>
      </c>
      <c r="E86" s="204" t="s">
        <v>462</v>
      </c>
      <c r="F86" s="205" t="str">
        <f>VLOOKUP($G86,Összesítő!$B:$F,2,FALSE)</f>
        <v>21-03911-1-002-00-02</v>
      </c>
      <c r="G86" s="202" t="s">
        <v>215</v>
      </c>
      <c r="H86" s="205" t="str">
        <f>AY86&amp;"_"&amp;AW86&amp;"_FIV_"&amp;LEFT(Előlap!$B$6,4)</f>
        <v>4191_83_FIV_2026</v>
      </c>
      <c r="I86" s="205" t="str">
        <f>VLOOKUP($G86,Összesítő!$B:$F,5,FALSE)</f>
        <v>Csákánydoroszló, Ivánc</v>
      </c>
      <c r="J86" s="205" t="str">
        <f>VLOOKUP($G86,Összesítő!$B:$F,4,FALSE)</f>
        <v>Csákánydoroszló Község Önkormányzata, Ivánc Község Önkormányzata</v>
      </c>
      <c r="K86" s="7">
        <f t="shared" si="140"/>
        <v>25000</v>
      </c>
      <c r="L86" s="203">
        <v>2028</v>
      </c>
      <c r="M86" s="203">
        <v>2028</v>
      </c>
      <c r="N86" s="13">
        <v>0</v>
      </c>
      <c r="O86" s="8">
        <v>25000</v>
      </c>
      <c r="P86" s="8">
        <v>0</v>
      </c>
      <c r="R86" s="8">
        <v>0</v>
      </c>
      <c r="S86" s="8">
        <v>0</v>
      </c>
      <c r="T86" s="8">
        <v>0</v>
      </c>
      <c r="U86" s="8">
        <v>0</v>
      </c>
      <c r="V86" s="8">
        <v>0</v>
      </c>
      <c r="W86" s="8">
        <v>0</v>
      </c>
      <c r="X86" s="8">
        <v>0</v>
      </c>
      <c r="Y86" s="8">
        <v>0</v>
      </c>
      <c r="Z86" s="8">
        <v>0</v>
      </c>
      <c r="AA86" s="8">
        <v>0</v>
      </c>
      <c r="AB86" s="8">
        <v>0</v>
      </c>
      <c r="AC86" s="7">
        <f t="shared" si="141"/>
        <v>0</v>
      </c>
      <c r="AD86" s="3" t="str">
        <f t="shared" si="142"/>
        <v>Nem rövidtávú a feladat.</v>
      </c>
      <c r="AF86" s="8">
        <v>1340</v>
      </c>
      <c r="AG86" s="8">
        <v>0</v>
      </c>
      <c r="AH86" s="8">
        <v>0</v>
      </c>
      <c r="AI86" s="8">
        <v>0</v>
      </c>
      <c r="AJ86" s="8">
        <v>0</v>
      </c>
      <c r="AK86" s="8">
        <v>0</v>
      </c>
      <c r="AL86" s="8">
        <v>0</v>
      </c>
      <c r="AM86" s="8">
        <v>0</v>
      </c>
      <c r="AN86" s="8">
        <v>0</v>
      </c>
      <c r="AO86" s="8">
        <v>0</v>
      </c>
      <c r="AP86" s="8">
        <v>0</v>
      </c>
      <c r="AQ86" s="7">
        <f t="shared" si="143"/>
        <v>1340</v>
      </c>
      <c r="AR86" s="202" t="s">
        <v>464</v>
      </c>
      <c r="AS86" s="3" t="str">
        <f t="shared" si="144"/>
        <v>Forráshiányos a feladat!</v>
      </c>
      <c r="AU86" s="204" t="s">
        <v>132</v>
      </c>
      <c r="AV86" s="204" t="s">
        <v>132</v>
      </c>
      <c r="AW86" s="205">
        <f>COUNTA($G$3:G86)</f>
        <v>83</v>
      </c>
      <c r="AY86" s="9">
        <f>VLOOKUP($G86,Összesítő!$B:$F,3,FALSE)</f>
        <v>4191</v>
      </c>
      <c r="AZ86" s="9">
        <f t="shared" si="145"/>
        <v>0</v>
      </c>
      <c r="BA86" s="5">
        <f t="shared" si="146"/>
        <v>1</v>
      </c>
      <c r="BB86" s="5" t="str">
        <f t="shared" si="147"/>
        <v>H</v>
      </c>
      <c r="BC86" s="5">
        <f t="shared" si="148"/>
        <v>0</v>
      </c>
      <c r="BD86" s="5">
        <f t="shared" si="149"/>
        <v>0</v>
      </c>
      <c r="BE86" s="5">
        <f t="shared" si="150"/>
        <v>0</v>
      </c>
      <c r="BF86" s="9" t="str">
        <f t="shared" si="151"/>
        <v>Nem rövidtávú a feladat.</v>
      </c>
      <c r="BG86" s="5">
        <f t="shared" si="152"/>
        <v>1</v>
      </c>
      <c r="BH86" s="5">
        <f t="shared" si="153"/>
        <v>1</v>
      </c>
      <c r="BI86" s="5">
        <f t="shared" si="154"/>
        <v>1</v>
      </c>
      <c r="BJ86" s="5">
        <f t="shared" si="155"/>
        <v>1</v>
      </c>
      <c r="BK86" s="5">
        <f t="shared" si="156"/>
        <v>1</v>
      </c>
      <c r="BL86" s="4" t="str">
        <f t="shared" si="157"/>
        <v>Forráshiányos a feladat!</v>
      </c>
      <c r="BM86" s="5">
        <f t="shared" si="158"/>
        <v>0</v>
      </c>
      <c r="BN86" s="5">
        <f t="shared" si="159"/>
        <v>1</v>
      </c>
      <c r="BO86" s="5">
        <f t="shared" si="160"/>
        <v>0</v>
      </c>
      <c r="BP86" s="5">
        <f t="shared" si="161"/>
        <v>0</v>
      </c>
      <c r="BQ86" s="5">
        <f t="shared" si="162"/>
        <v>0</v>
      </c>
      <c r="BR86" s="9">
        <f t="shared" si="163"/>
        <v>0</v>
      </c>
      <c r="BS86" s="5">
        <f t="shared" si="164"/>
        <v>0</v>
      </c>
      <c r="BT86" s="5">
        <f t="shared" si="165"/>
        <v>0</v>
      </c>
      <c r="BU86" s="5">
        <f t="shared" si="166"/>
        <v>1</v>
      </c>
      <c r="BV86" s="5">
        <f t="shared" si="167"/>
        <v>1</v>
      </c>
      <c r="BW86" s="5">
        <f t="shared" si="168"/>
        <v>1</v>
      </c>
      <c r="BX86" s="5">
        <f t="shared" si="169"/>
        <v>1</v>
      </c>
      <c r="BY86" s="5">
        <f t="shared" si="170"/>
        <v>1</v>
      </c>
      <c r="BZ86" s="5">
        <f t="shared" si="171"/>
        <v>1</v>
      </c>
      <c r="CA86" s="5">
        <f t="shared" si="172"/>
        <v>1</v>
      </c>
      <c r="CB86" s="5">
        <f t="shared" si="173"/>
        <v>1</v>
      </c>
      <c r="CC86" s="5">
        <f t="shared" si="174"/>
        <v>1</v>
      </c>
      <c r="CD86" s="5" t="str">
        <f t="shared" si="175"/>
        <v>?</v>
      </c>
      <c r="CE86" s="4" t="str">
        <f t="shared" si="176"/>
        <v>Kitöltés rendben!</v>
      </c>
      <c r="CF86" s="5">
        <f t="shared" si="177"/>
        <v>1</v>
      </c>
      <c r="CG86" s="5">
        <f t="shared" si="178"/>
        <v>0</v>
      </c>
      <c r="CH86" s="5">
        <f t="shared" si="179"/>
        <v>1</v>
      </c>
    </row>
    <row r="87" spans="1:86" s="2" customFormat="1" ht="60" hidden="1" customHeight="1" x14ac:dyDescent="0.25">
      <c r="A87" s="1" t="str">
        <f t="shared" si="139"/>
        <v>Kitöltés rendben!</v>
      </c>
      <c r="B87" s="203">
        <v>2</v>
      </c>
      <c r="C87" s="202" t="s">
        <v>36</v>
      </c>
      <c r="D87" s="204" t="s">
        <v>435</v>
      </c>
      <c r="E87" s="204" t="s">
        <v>462</v>
      </c>
      <c r="F87" s="205" t="str">
        <f>VLOOKUP($G87,Összesítő!$B:$F,2,FALSE)</f>
        <v>21-03911-1-002-00-02</v>
      </c>
      <c r="G87" s="202" t="s">
        <v>215</v>
      </c>
      <c r="H87" s="205" t="str">
        <f>AY87&amp;"_"&amp;AW87&amp;"_FIV_"&amp;LEFT(Előlap!$B$6,4)</f>
        <v>4191_84_FIV_2026</v>
      </c>
      <c r="I87" s="205" t="str">
        <f>VLOOKUP($G87,Összesítő!$B:$F,5,FALSE)</f>
        <v>Csákánydoroszló, Ivánc</v>
      </c>
      <c r="J87" s="205" t="str">
        <f>VLOOKUP($G87,Összesítő!$B:$F,4,FALSE)</f>
        <v>Csákánydoroszló Község Önkormányzata, Ivánc Község Önkormányzata</v>
      </c>
      <c r="K87" s="7">
        <f t="shared" si="140"/>
        <v>650000</v>
      </c>
      <c r="L87" s="203">
        <v>2030</v>
      </c>
      <c r="M87" s="203">
        <v>2030</v>
      </c>
      <c r="N87" s="13">
        <v>0</v>
      </c>
      <c r="O87" s="8">
        <v>650000</v>
      </c>
      <c r="P87" s="8">
        <v>0</v>
      </c>
      <c r="R87" s="8">
        <v>0</v>
      </c>
      <c r="S87" s="8">
        <v>0</v>
      </c>
      <c r="T87" s="8">
        <v>0</v>
      </c>
      <c r="U87" s="8">
        <v>0</v>
      </c>
      <c r="V87" s="8">
        <v>0</v>
      </c>
      <c r="W87" s="8">
        <v>0</v>
      </c>
      <c r="X87" s="8">
        <v>0</v>
      </c>
      <c r="Y87" s="8">
        <v>0</v>
      </c>
      <c r="Z87" s="8">
        <v>0</v>
      </c>
      <c r="AA87" s="8">
        <v>0</v>
      </c>
      <c r="AB87" s="8">
        <v>0</v>
      </c>
      <c r="AC87" s="7">
        <f t="shared" si="141"/>
        <v>0</v>
      </c>
      <c r="AD87" s="3" t="str">
        <f t="shared" si="142"/>
        <v>Nem rövidtávú a feladat.</v>
      </c>
      <c r="AF87" s="8">
        <v>32870</v>
      </c>
      <c r="AG87" s="8">
        <v>0</v>
      </c>
      <c r="AH87" s="8">
        <v>140</v>
      </c>
      <c r="AI87" s="8">
        <v>0</v>
      </c>
      <c r="AJ87" s="8">
        <v>0</v>
      </c>
      <c r="AK87" s="8">
        <v>0</v>
      </c>
      <c r="AL87" s="8">
        <v>0</v>
      </c>
      <c r="AM87" s="8">
        <v>0</v>
      </c>
      <c r="AN87" s="8">
        <v>0</v>
      </c>
      <c r="AO87" s="8">
        <v>0</v>
      </c>
      <c r="AP87" s="8">
        <v>0</v>
      </c>
      <c r="AQ87" s="7">
        <f t="shared" si="143"/>
        <v>33010</v>
      </c>
      <c r="AR87" s="202" t="s">
        <v>464</v>
      </c>
      <c r="AS87" s="3" t="str">
        <f t="shared" si="144"/>
        <v>Forráshiányos a feladat!</v>
      </c>
      <c r="AU87" s="204" t="s">
        <v>132</v>
      </c>
      <c r="AV87" s="204" t="s">
        <v>132</v>
      </c>
      <c r="AW87" s="205">
        <f>COUNTA($G$3:G87)</f>
        <v>84</v>
      </c>
      <c r="AY87" s="9">
        <f>VLOOKUP($G87,Összesítő!$B:$F,3,FALSE)</f>
        <v>4191</v>
      </c>
      <c r="AZ87" s="9">
        <f t="shared" si="145"/>
        <v>0</v>
      </c>
      <c r="BA87" s="5">
        <f t="shared" si="146"/>
        <v>1</v>
      </c>
      <c r="BB87" s="5" t="str">
        <f t="shared" si="147"/>
        <v>H</v>
      </c>
      <c r="BC87" s="5">
        <f t="shared" si="148"/>
        <v>0</v>
      </c>
      <c r="BD87" s="5">
        <f t="shared" si="149"/>
        <v>0</v>
      </c>
      <c r="BE87" s="5">
        <f t="shared" si="150"/>
        <v>0</v>
      </c>
      <c r="BF87" s="9" t="str">
        <f t="shared" si="151"/>
        <v>Nem rövidtávú a feladat.</v>
      </c>
      <c r="BG87" s="5">
        <f t="shared" si="152"/>
        <v>1</v>
      </c>
      <c r="BH87" s="5">
        <f t="shared" si="153"/>
        <v>1</v>
      </c>
      <c r="BI87" s="5">
        <f t="shared" si="154"/>
        <v>1</v>
      </c>
      <c r="BJ87" s="5">
        <f t="shared" si="155"/>
        <v>1</v>
      </c>
      <c r="BK87" s="5">
        <f t="shared" si="156"/>
        <v>1</v>
      </c>
      <c r="BL87" s="4" t="str">
        <f t="shared" si="157"/>
        <v>Forráshiányos a feladat!</v>
      </c>
      <c r="BM87" s="5">
        <f t="shared" si="158"/>
        <v>0</v>
      </c>
      <c r="BN87" s="5">
        <f t="shared" si="159"/>
        <v>1</v>
      </c>
      <c r="BO87" s="5">
        <f t="shared" si="160"/>
        <v>0</v>
      </c>
      <c r="BP87" s="5">
        <f t="shared" si="161"/>
        <v>0</v>
      </c>
      <c r="BQ87" s="5">
        <f t="shared" si="162"/>
        <v>0</v>
      </c>
      <c r="BR87" s="9">
        <f t="shared" si="163"/>
        <v>0</v>
      </c>
      <c r="BS87" s="5">
        <f t="shared" si="164"/>
        <v>0</v>
      </c>
      <c r="BT87" s="5">
        <f t="shared" si="165"/>
        <v>0</v>
      </c>
      <c r="BU87" s="5">
        <f t="shared" si="166"/>
        <v>1</v>
      </c>
      <c r="BV87" s="5">
        <f t="shared" si="167"/>
        <v>1</v>
      </c>
      <c r="BW87" s="5">
        <f t="shared" si="168"/>
        <v>1</v>
      </c>
      <c r="BX87" s="5">
        <f t="shared" si="169"/>
        <v>1</v>
      </c>
      <c r="BY87" s="5">
        <f t="shared" si="170"/>
        <v>1</v>
      </c>
      <c r="BZ87" s="5">
        <f t="shared" si="171"/>
        <v>1</v>
      </c>
      <c r="CA87" s="5">
        <f t="shared" si="172"/>
        <v>1</v>
      </c>
      <c r="CB87" s="5">
        <f t="shared" si="173"/>
        <v>1</v>
      </c>
      <c r="CC87" s="5">
        <f t="shared" si="174"/>
        <v>1</v>
      </c>
      <c r="CD87" s="5" t="str">
        <f t="shared" si="175"/>
        <v>?</v>
      </c>
      <c r="CE87" s="4" t="str">
        <f t="shared" si="176"/>
        <v>Kitöltés rendben!</v>
      </c>
      <c r="CF87" s="5">
        <f t="shared" si="177"/>
        <v>1</v>
      </c>
      <c r="CG87" s="5">
        <f t="shared" si="178"/>
        <v>0</v>
      </c>
      <c r="CH87" s="5">
        <f t="shared" si="179"/>
        <v>1</v>
      </c>
    </row>
    <row r="88" spans="1:86" s="2" customFormat="1" ht="60" hidden="1" customHeight="1" x14ac:dyDescent="0.25">
      <c r="A88" s="1" t="str">
        <f t="shared" ref="A88" si="216">IF($G88="","Nincs VKR kiválasztva!",CE88)</f>
        <v>Kitöltés rendben!</v>
      </c>
      <c r="B88" s="207">
        <v>2</v>
      </c>
      <c r="C88" s="206" t="s">
        <v>108</v>
      </c>
      <c r="D88" s="208" t="s">
        <v>467</v>
      </c>
      <c r="E88" s="208" t="s">
        <v>462</v>
      </c>
      <c r="F88" s="209" t="str">
        <f>VLOOKUP($G88,Összesítő!$B:$F,2,FALSE)</f>
        <v>21-03911-1-002-00-02</v>
      </c>
      <c r="G88" s="206" t="s">
        <v>215</v>
      </c>
      <c r="H88" s="209" t="str">
        <f>AY88&amp;"_"&amp;AW88&amp;"_FIV_"&amp;LEFT(Előlap!$B$6,4)</f>
        <v>4191_85_FIV_2026</v>
      </c>
      <c r="I88" s="209" t="str">
        <f>VLOOKUP($G88,Összesítő!$B:$F,5,FALSE)</f>
        <v>Csákánydoroszló, Ivánc</v>
      </c>
      <c r="J88" s="209" t="str">
        <f>VLOOKUP($G88,Összesítő!$B:$F,4,FALSE)</f>
        <v>Csákánydoroszló Község Önkormányzata, Ivánc Község Önkormányzata</v>
      </c>
      <c r="K88" s="7">
        <f t="shared" ref="K88" si="217">N88+O88</f>
        <v>20000</v>
      </c>
      <c r="L88" s="207">
        <v>2028</v>
      </c>
      <c r="M88" s="207">
        <v>2036</v>
      </c>
      <c r="N88" s="13">
        <v>0</v>
      </c>
      <c r="O88" s="8">
        <v>20000</v>
      </c>
      <c r="P88" s="8">
        <v>0</v>
      </c>
      <c r="R88" s="8">
        <v>0</v>
      </c>
      <c r="S88" s="8">
        <v>0</v>
      </c>
      <c r="T88" s="8">
        <v>0</v>
      </c>
      <c r="U88" s="8">
        <v>0</v>
      </c>
      <c r="V88" s="8">
        <v>0</v>
      </c>
      <c r="W88" s="8">
        <v>0</v>
      </c>
      <c r="X88" s="8">
        <v>0</v>
      </c>
      <c r="Y88" s="8">
        <v>0</v>
      </c>
      <c r="Z88" s="8">
        <v>0</v>
      </c>
      <c r="AA88" s="8">
        <v>0</v>
      </c>
      <c r="AB88" s="8">
        <v>0</v>
      </c>
      <c r="AC88" s="7">
        <f t="shared" ref="AC88" si="218">SUM(R88:AB88)</f>
        <v>0</v>
      </c>
      <c r="AD88" s="3" t="str">
        <f t="shared" ref="AD88" si="219">IF($G88="","Nincs VKR kiválasztva!",IF(BA88=0,"Hiányos kitöltés!",BF88))</f>
        <v>Nem rövidtávú a feladat.</v>
      </c>
      <c r="AF88" s="8">
        <v>0</v>
      </c>
      <c r="AG88" s="8">
        <v>0</v>
      </c>
      <c r="AH88" s="8">
        <v>0</v>
      </c>
      <c r="AI88" s="8">
        <v>0</v>
      </c>
      <c r="AJ88" s="8">
        <v>0</v>
      </c>
      <c r="AK88" s="8">
        <v>0</v>
      </c>
      <c r="AL88" s="8">
        <v>0</v>
      </c>
      <c r="AM88" s="8">
        <v>0</v>
      </c>
      <c r="AN88" s="8">
        <v>0</v>
      </c>
      <c r="AO88" s="8">
        <v>0</v>
      </c>
      <c r="AP88" s="8">
        <v>0</v>
      </c>
      <c r="AQ88" s="7">
        <f t="shared" ref="AQ88" si="220">SUM(AF88:AP88)</f>
        <v>0</v>
      </c>
      <c r="AR88" s="206" t="s">
        <v>464</v>
      </c>
      <c r="AS88" s="3" t="str">
        <f t="shared" si="144"/>
        <v>Forráshiányos a feladat!</v>
      </c>
      <c r="AU88" s="208" t="s">
        <v>132</v>
      </c>
      <c r="AV88" s="208" t="s">
        <v>132</v>
      </c>
      <c r="AW88" s="209">
        <f>COUNTA($G$3:G88)</f>
        <v>85</v>
      </c>
      <c r="AY88" s="9">
        <f>VLOOKUP($G88,Összesítő!$B:$F,3,FALSE)</f>
        <v>4191</v>
      </c>
      <c r="AZ88" s="9">
        <f t="shared" si="145"/>
        <v>0</v>
      </c>
      <c r="BA88" s="5">
        <f t="shared" si="146"/>
        <v>1</v>
      </c>
      <c r="BB88" s="5" t="str">
        <f t="shared" si="147"/>
        <v>H</v>
      </c>
      <c r="BC88" s="5">
        <f t="shared" ref="BC88" si="221">IF(OR(BB88="R",BB88="RH"),1,0)</f>
        <v>0</v>
      </c>
      <c r="BD88" s="5">
        <f t="shared" si="149"/>
        <v>0</v>
      </c>
      <c r="BE88" s="5">
        <f t="shared" si="150"/>
        <v>0</v>
      </c>
      <c r="BF88" s="9" t="str">
        <f t="shared" si="151"/>
        <v>Nem rövidtávú a feladat.</v>
      </c>
      <c r="BG88" s="5">
        <f t="shared" si="152"/>
        <v>1</v>
      </c>
      <c r="BH88" s="5">
        <f t="shared" si="153"/>
        <v>1</v>
      </c>
      <c r="BI88" s="5">
        <f t="shared" si="154"/>
        <v>1</v>
      </c>
      <c r="BJ88" s="5">
        <f t="shared" si="155"/>
        <v>1</v>
      </c>
      <c r="BK88" s="5">
        <f t="shared" ref="BK88" si="222">IF(AND($BJ88=1,$O88=$AQ88),1,IF(AND($BJ88=1,$O88&gt;$AQ88,AR88="igen"),1,0))</f>
        <v>1</v>
      </c>
      <c r="BL88" s="4" t="str">
        <f t="shared" si="157"/>
        <v>Forráshiányos a feladat!</v>
      </c>
      <c r="BM88" s="5">
        <f t="shared" si="158"/>
        <v>0</v>
      </c>
      <c r="BN88" s="5">
        <f t="shared" si="159"/>
        <v>1</v>
      </c>
      <c r="BO88" s="5">
        <f t="shared" si="160"/>
        <v>0</v>
      </c>
      <c r="BP88" s="5">
        <f t="shared" si="161"/>
        <v>0</v>
      </c>
      <c r="BQ88" s="5">
        <f t="shared" si="162"/>
        <v>0</v>
      </c>
      <c r="BR88" s="9">
        <f t="shared" si="163"/>
        <v>0</v>
      </c>
      <c r="BS88" s="5">
        <f t="shared" si="164"/>
        <v>0</v>
      </c>
      <c r="BT88" s="5">
        <f t="shared" si="165"/>
        <v>0</v>
      </c>
      <c r="BU88" s="5">
        <f t="shared" si="166"/>
        <v>1</v>
      </c>
      <c r="BV88" s="5">
        <f t="shared" si="167"/>
        <v>1</v>
      </c>
      <c r="BW88" s="5">
        <f t="shared" si="168"/>
        <v>1</v>
      </c>
      <c r="BX88" s="5">
        <f t="shared" si="169"/>
        <v>1</v>
      </c>
      <c r="BY88" s="5">
        <f t="shared" si="170"/>
        <v>1</v>
      </c>
      <c r="BZ88" s="5">
        <f t="shared" si="171"/>
        <v>1</v>
      </c>
      <c r="CA88" s="5">
        <f t="shared" si="172"/>
        <v>1</v>
      </c>
      <c r="CB88" s="5">
        <f t="shared" si="173"/>
        <v>1</v>
      </c>
      <c r="CC88" s="5">
        <f t="shared" si="174"/>
        <v>1</v>
      </c>
      <c r="CD88" s="5" t="str">
        <f t="shared" si="175"/>
        <v>?</v>
      </c>
      <c r="CE88" s="4" t="str">
        <f t="shared" ref="CE88" si="223">IF($BA88=0,$CD88,IF($BG88=0,"I. ütem forrása nincs kitöltve!",IF($BJ88=0,"II. ütem forrása nincs kitöltve!",IF($BD88=1,"Költségek üteme nem megfelelő (az időtartam és a költség üteme eltér)!",IF(AND(BH88=0,$BA88=1,$BJ88=1,$BD88=1),"Kötelező cellák kitöltve, de az I. ütem forrása hibás!",IF(AND(BJ88=0,$BA88=1,$BJ88=1,$BD88=1),"Kötelező cellák kitöltve, de a II. ütem forrása hibás!",IF(AND($BO88=1,$AZ88&lt;30),"Nullás a rövidtávú feladat és rövid (hiányzik) a hozzá tartozó indoklás!",IF(AND($BP88=1,$AZ88&lt;30),"Nullás a hosszútávú feladat és rövid (hiányzik) a hozzá tartozó indoklás!",IF(AND(BN88=1,C88="1811_RENDKÍVÜLI"),"II. ütemre nem tervezhet Rendkívüli feladatot!",IF(BH88=0,AD88,IF(BK88=0,AS88,IF(AND(BC88=1,$P88&gt;$N88),"EM rendelet 2. melléklet terhére elszámolt költség nem lehet nagyobb az I. ütemre tervezett tényleges költségnél!",IF($AC88&gt;$N88,"Többlet forrást jelölt meg az I. ütemnél! A forrás ne legyen több a költségnél.",IF($AQ88&gt;$O88,"Többlet forrást jelölt meg a II. ütemnél! A forrás ne legyen több a költségnél.","Kitöltés rendben!"))))))))))))))</f>
        <v>Kitöltés rendben!</v>
      </c>
      <c r="CF88" s="5">
        <f t="shared" ref="CF88" si="224">IF(A88="Kitöltés rendben!",1,0)</f>
        <v>1</v>
      </c>
      <c r="CG88" s="5">
        <f t="shared" si="178"/>
        <v>0</v>
      </c>
      <c r="CH88" s="5">
        <f t="shared" si="179"/>
        <v>1</v>
      </c>
    </row>
    <row r="89" spans="1:86" s="2" customFormat="1" ht="45" hidden="1" customHeight="1" x14ac:dyDescent="0.25">
      <c r="A89" s="1" t="str">
        <f t="shared" si="139"/>
        <v>Kitöltés rendben!</v>
      </c>
      <c r="B89" s="203">
        <v>0</v>
      </c>
      <c r="C89" s="202" t="s">
        <v>113</v>
      </c>
      <c r="D89" s="204" t="s">
        <v>420</v>
      </c>
      <c r="E89" s="204" t="s">
        <v>462</v>
      </c>
      <c r="F89" s="205" t="str">
        <f>VLOOKUP($G89,Összesítő!$B:$F,2,FALSE)</f>
        <v>21-03911-1-002-00-02</v>
      </c>
      <c r="G89" s="202" t="s">
        <v>215</v>
      </c>
      <c r="H89" s="205" t="str">
        <f>AY89&amp;"_"&amp;AW89&amp;"_FIV_"&amp;LEFT(Előlap!$B$6,4)</f>
        <v>4191_86_FIV_2026</v>
      </c>
      <c r="I89" s="205" t="str">
        <f>VLOOKUP($G89,Összesítő!$B:$F,5,FALSE)</f>
        <v>Csákánydoroszló, Ivánc</v>
      </c>
      <c r="J89" s="205" t="str">
        <f>VLOOKUP($G89,Összesítő!$B:$F,4,FALSE)</f>
        <v>Csákánydoroszló Község Önkormányzata, Ivánc Község Önkormányzata</v>
      </c>
      <c r="K89" s="7">
        <f t="shared" si="140"/>
        <v>0</v>
      </c>
      <c r="L89" s="203">
        <v>2027</v>
      </c>
      <c r="M89" s="203">
        <v>2027</v>
      </c>
      <c r="N89" s="13">
        <v>0</v>
      </c>
      <c r="O89" s="8">
        <v>0</v>
      </c>
      <c r="P89" s="8">
        <v>0</v>
      </c>
      <c r="R89" s="8">
        <v>0</v>
      </c>
      <c r="S89" s="8">
        <v>0</v>
      </c>
      <c r="T89" s="8">
        <v>0</v>
      </c>
      <c r="U89" s="8">
        <v>0</v>
      </c>
      <c r="V89" s="8">
        <v>0</v>
      </c>
      <c r="W89" s="8">
        <v>0</v>
      </c>
      <c r="X89" s="8">
        <v>0</v>
      </c>
      <c r="Y89" s="8">
        <v>0</v>
      </c>
      <c r="Z89" s="8">
        <v>0</v>
      </c>
      <c r="AA89" s="8">
        <v>0</v>
      </c>
      <c r="AB89" s="8">
        <v>0</v>
      </c>
      <c r="AC89" s="7">
        <f t="shared" si="141"/>
        <v>0</v>
      </c>
      <c r="AD89" s="3" t="str">
        <f t="shared" si="142"/>
        <v>A forrás egyenlő a költséggel (I.ütem).</v>
      </c>
      <c r="AF89" s="8">
        <v>0</v>
      </c>
      <c r="AG89" s="8">
        <v>0</v>
      </c>
      <c r="AH89" s="8">
        <v>0</v>
      </c>
      <c r="AI89" s="8">
        <v>0</v>
      </c>
      <c r="AJ89" s="8">
        <v>0</v>
      </c>
      <c r="AK89" s="8">
        <v>0</v>
      </c>
      <c r="AL89" s="8">
        <v>0</v>
      </c>
      <c r="AM89" s="8">
        <v>0</v>
      </c>
      <c r="AN89" s="8">
        <v>0</v>
      </c>
      <c r="AO89" s="8">
        <v>0</v>
      </c>
      <c r="AP89" s="8">
        <v>0</v>
      </c>
      <c r="AQ89" s="7">
        <f t="shared" si="143"/>
        <v>0</v>
      </c>
      <c r="AR89" s="202" t="s">
        <v>464</v>
      </c>
      <c r="AS89" s="3" t="str">
        <f t="shared" si="144"/>
        <v>Nem hosszútávú a feladat.</v>
      </c>
      <c r="AU89" s="204" t="s">
        <v>465</v>
      </c>
      <c r="AV89" s="204" t="s">
        <v>132</v>
      </c>
      <c r="AW89" s="205">
        <f>COUNTA($G$3:G89)</f>
        <v>86</v>
      </c>
      <c r="AY89" s="9">
        <f>VLOOKUP($G89,Összesítő!$B:$F,3,FALSE)</f>
        <v>4191</v>
      </c>
      <c r="AZ89" s="9">
        <f t="shared" si="145"/>
        <v>39</v>
      </c>
      <c r="BA89" s="5">
        <f t="shared" si="146"/>
        <v>1</v>
      </c>
      <c r="BB89" s="5" t="str">
        <f t="shared" si="147"/>
        <v>R</v>
      </c>
      <c r="BC89" s="5">
        <f t="shared" si="148"/>
        <v>1</v>
      </c>
      <c r="BD89" s="5">
        <f t="shared" si="149"/>
        <v>0</v>
      </c>
      <c r="BE89" s="5">
        <f t="shared" si="150"/>
        <v>0</v>
      </c>
      <c r="BF89" s="9" t="str">
        <f t="shared" si="151"/>
        <v>A forrás egyenlő a költséggel (I.ütem).</v>
      </c>
      <c r="BG89" s="5">
        <f t="shared" si="152"/>
        <v>1</v>
      </c>
      <c r="BH89" s="5">
        <f t="shared" si="153"/>
        <v>1</v>
      </c>
      <c r="BI89" s="5">
        <f t="shared" si="154"/>
        <v>0</v>
      </c>
      <c r="BJ89" s="5">
        <f t="shared" si="155"/>
        <v>1</v>
      </c>
      <c r="BK89" s="5">
        <f t="shared" si="156"/>
        <v>1</v>
      </c>
      <c r="BL89" s="4" t="str">
        <f t="shared" si="157"/>
        <v>Nem hosszútávú a feladat.</v>
      </c>
      <c r="BM89" s="5">
        <f t="shared" si="158"/>
        <v>1</v>
      </c>
      <c r="BN89" s="5">
        <f t="shared" si="159"/>
        <v>0</v>
      </c>
      <c r="BO89" s="5">
        <f t="shared" si="160"/>
        <v>1</v>
      </c>
      <c r="BP89" s="5">
        <f t="shared" si="161"/>
        <v>0</v>
      </c>
      <c r="BQ89" s="5">
        <f t="shared" si="162"/>
        <v>1</v>
      </c>
      <c r="BR89" s="9" t="str">
        <f t="shared" si="163"/>
        <v>Nincs hosszútávú terv!</v>
      </c>
      <c r="BS89" s="5">
        <f t="shared" si="164"/>
        <v>1</v>
      </c>
      <c r="BT89" s="5">
        <f t="shared" si="165"/>
        <v>0</v>
      </c>
      <c r="BU89" s="5">
        <f t="shared" si="166"/>
        <v>1</v>
      </c>
      <c r="BV89" s="5">
        <f t="shared" si="167"/>
        <v>1</v>
      </c>
      <c r="BW89" s="5">
        <f t="shared" si="168"/>
        <v>1</v>
      </c>
      <c r="BX89" s="5">
        <f t="shared" si="169"/>
        <v>1</v>
      </c>
      <c r="BY89" s="5">
        <f t="shared" si="170"/>
        <v>1</v>
      </c>
      <c r="BZ89" s="5">
        <f t="shared" si="171"/>
        <v>1</v>
      </c>
      <c r="CA89" s="5">
        <f t="shared" si="172"/>
        <v>1</v>
      </c>
      <c r="CB89" s="5">
        <f t="shared" si="173"/>
        <v>1</v>
      </c>
      <c r="CC89" s="5">
        <f t="shared" si="174"/>
        <v>1</v>
      </c>
      <c r="CD89" s="5" t="str">
        <f t="shared" si="175"/>
        <v>?</v>
      </c>
      <c r="CE89" s="4" t="str">
        <f t="shared" si="176"/>
        <v>Kitöltés rendben!</v>
      </c>
      <c r="CF89" s="5">
        <f t="shared" si="177"/>
        <v>1</v>
      </c>
      <c r="CG89" s="5">
        <f t="shared" si="178"/>
        <v>1</v>
      </c>
      <c r="CH89" s="5">
        <f t="shared" si="179"/>
        <v>0</v>
      </c>
    </row>
    <row r="90" spans="1:86" s="2" customFormat="1" ht="31.5" hidden="1" customHeight="1" x14ac:dyDescent="0.25">
      <c r="A90" s="1" t="str">
        <f t="shared" si="139"/>
        <v>Kitöltés rendben!</v>
      </c>
      <c r="B90" s="203">
        <v>2</v>
      </c>
      <c r="C90" s="202" t="s">
        <v>98</v>
      </c>
      <c r="D90" s="204" t="s">
        <v>416</v>
      </c>
      <c r="E90" s="204" t="s">
        <v>462</v>
      </c>
      <c r="F90" s="205" t="str">
        <f>VLOOKUP($G90,Összesítő!$B:$F,2,FALSE)</f>
        <v>21-21254-1-001-00-06</v>
      </c>
      <c r="G90" s="202" t="s">
        <v>323</v>
      </c>
      <c r="H90" s="205" t="str">
        <f>AY90&amp;"_"&amp;AW90&amp;"_FIV_"&amp;LEFT(Előlap!$B$6,4)</f>
        <v>4218_87_FIV_2026</v>
      </c>
      <c r="I90" s="205" t="str">
        <f>VLOOKUP($G90,Összesítő!$B:$F,5,FALSE)</f>
        <v>Szentpéterfa</v>
      </c>
      <c r="J90" s="205" t="str">
        <f>VLOOKUP($G90,Összesítő!$B:$F,4,FALSE)</f>
        <v>Szentpéterfa Községi Önkormányzat</v>
      </c>
      <c r="K90" s="7">
        <f t="shared" si="140"/>
        <v>250000</v>
      </c>
      <c r="L90" s="203">
        <v>2028</v>
      </c>
      <c r="M90" s="203">
        <v>2036</v>
      </c>
      <c r="N90" s="13">
        <v>0</v>
      </c>
      <c r="O90" s="8">
        <v>250000</v>
      </c>
      <c r="P90" s="8">
        <v>0</v>
      </c>
      <c r="R90" s="8">
        <v>0</v>
      </c>
      <c r="S90" s="8">
        <v>0</v>
      </c>
      <c r="T90" s="8">
        <v>0</v>
      </c>
      <c r="U90" s="8">
        <v>0</v>
      </c>
      <c r="V90" s="8">
        <v>0</v>
      </c>
      <c r="W90" s="8">
        <v>0</v>
      </c>
      <c r="X90" s="8">
        <v>0</v>
      </c>
      <c r="Y90" s="8">
        <v>0</v>
      </c>
      <c r="Z90" s="8">
        <v>0</v>
      </c>
      <c r="AA90" s="8">
        <v>0</v>
      </c>
      <c r="AB90" s="8">
        <v>0</v>
      </c>
      <c r="AC90" s="7">
        <f t="shared" si="141"/>
        <v>0</v>
      </c>
      <c r="AD90" s="3" t="str">
        <f t="shared" si="142"/>
        <v>Nem rövidtávú a feladat.</v>
      </c>
      <c r="AF90" s="8">
        <v>7600</v>
      </c>
      <c r="AG90" s="8">
        <v>0</v>
      </c>
      <c r="AH90" s="8">
        <v>14</v>
      </c>
      <c r="AI90" s="8">
        <v>0</v>
      </c>
      <c r="AJ90" s="8">
        <v>0</v>
      </c>
      <c r="AK90" s="8">
        <v>0</v>
      </c>
      <c r="AL90" s="8">
        <v>0</v>
      </c>
      <c r="AM90" s="8">
        <v>0</v>
      </c>
      <c r="AN90" s="8">
        <v>0</v>
      </c>
      <c r="AO90" s="8">
        <v>0</v>
      </c>
      <c r="AP90" s="8">
        <v>0</v>
      </c>
      <c r="AQ90" s="7">
        <f t="shared" si="143"/>
        <v>7614</v>
      </c>
      <c r="AR90" s="202" t="s">
        <v>464</v>
      </c>
      <c r="AS90" s="3" t="str">
        <f t="shared" si="144"/>
        <v>Forráshiányos a feladat!</v>
      </c>
      <c r="AU90" s="204" t="s">
        <v>132</v>
      </c>
      <c r="AV90" s="204" t="s">
        <v>132</v>
      </c>
      <c r="AW90" s="205">
        <f>COUNTA($G$3:G90)</f>
        <v>87</v>
      </c>
      <c r="AY90" s="9">
        <f>VLOOKUP($G90,Összesítő!$B:$F,3,FALSE)</f>
        <v>4218</v>
      </c>
      <c r="AZ90" s="9">
        <f t="shared" si="145"/>
        <v>0</v>
      </c>
      <c r="BA90" s="5">
        <f t="shared" si="146"/>
        <v>1</v>
      </c>
      <c r="BB90" s="5" t="str">
        <f t="shared" si="147"/>
        <v>H</v>
      </c>
      <c r="BC90" s="5">
        <f t="shared" si="148"/>
        <v>0</v>
      </c>
      <c r="BD90" s="5">
        <f t="shared" si="149"/>
        <v>0</v>
      </c>
      <c r="BE90" s="5">
        <f t="shared" si="150"/>
        <v>0</v>
      </c>
      <c r="BF90" s="9" t="str">
        <f t="shared" si="151"/>
        <v>Nem rövidtávú a feladat.</v>
      </c>
      <c r="BG90" s="5">
        <f t="shared" si="152"/>
        <v>1</v>
      </c>
      <c r="BH90" s="5">
        <f t="shared" si="153"/>
        <v>1</v>
      </c>
      <c r="BI90" s="5">
        <f t="shared" si="154"/>
        <v>1</v>
      </c>
      <c r="BJ90" s="5">
        <f t="shared" si="155"/>
        <v>1</v>
      </c>
      <c r="BK90" s="5">
        <f t="shared" si="156"/>
        <v>1</v>
      </c>
      <c r="BL90" s="4" t="str">
        <f t="shared" si="157"/>
        <v>Forráshiányos a feladat!</v>
      </c>
      <c r="BM90" s="5">
        <f t="shared" si="158"/>
        <v>0</v>
      </c>
      <c r="BN90" s="5">
        <f t="shared" si="159"/>
        <v>1</v>
      </c>
      <c r="BO90" s="5">
        <f t="shared" si="160"/>
        <v>0</v>
      </c>
      <c r="BP90" s="5">
        <f t="shared" si="161"/>
        <v>0</v>
      </c>
      <c r="BQ90" s="5">
        <f t="shared" si="162"/>
        <v>0</v>
      </c>
      <c r="BR90" s="9">
        <f t="shared" si="163"/>
        <v>0</v>
      </c>
      <c r="BS90" s="5">
        <f t="shared" si="164"/>
        <v>0</v>
      </c>
      <c r="BT90" s="5">
        <f t="shared" si="165"/>
        <v>0</v>
      </c>
      <c r="BU90" s="5">
        <f t="shared" si="166"/>
        <v>1</v>
      </c>
      <c r="BV90" s="5">
        <f t="shared" si="167"/>
        <v>1</v>
      </c>
      <c r="BW90" s="5">
        <f t="shared" si="168"/>
        <v>1</v>
      </c>
      <c r="BX90" s="5">
        <f t="shared" si="169"/>
        <v>1</v>
      </c>
      <c r="BY90" s="5">
        <f t="shared" si="170"/>
        <v>1</v>
      </c>
      <c r="BZ90" s="5">
        <f t="shared" si="171"/>
        <v>1</v>
      </c>
      <c r="CA90" s="5">
        <f t="shared" si="172"/>
        <v>1</v>
      </c>
      <c r="CB90" s="5">
        <f t="shared" si="173"/>
        <v>1</v>
      </c>
      <c r="CC90" s="5">
        <f t="shared" si="174"/>
        <v>1</v>
      </c>
      <c r="CD90" s="5" t="str">
        <f t="shared" si="175"/>
        <v>?</v>
      </c>
      <c r="CE90" s="4" t="str">
        <f t="shared" si="176"/>
        <v>Kitöltés rendben!</v>
      </c>
      <c r="CF90" s="5">
        <f t="shared" si="177"/>
        <v>1</v>
      </c>
      <c r="CG90" s="5">
        <f t="shared" si="178"/>
        <v>0</v>
      </c>
      <c r="CH90" s="5">
        <f t="shared" si="179"/>
        <v>1</v>
      </c>
    </row>
    <row r="91" spans="1:86" s="2" customFormat="1" ht="31.5" hidden="1" customHeight="1" x14ac:dyDescent="0.25">
      <c r="A91" s="1" t="str">
        <f t="shared" si="139"/>
        <v>Kitöltés rendben!</v>
      </c>
      <c r="B91" s="203">
        <v>2</v>
      </c>
      <c r="C91" s="202" t="s">
        <v>75</v>
      </c>
      <c r="D91" s="204" t="s">
        <v>431</v>
      </c>
      <c r="E91" s="204" t="s">
        <v>462</v>
      </c>
      <c r="F91" s="205" t="str">
        <f>VLOOKUP($G91,Összesítő!$B:$F,2,FALSE)</f>
        <v>21-21254-1-001-00-06</v>
      </c>
      <c r="G91" s="202" t="s">
        <v>323</v>
      </c>
      <c r="H91" s="205" t="str">
        <f>AY91&amp;"_"&amp;AW91&amp;"_FIV_"&amp;LEFT(Előlap!$B$6,4)</f>
        <v>4218_88_FIV_2026</v>
      </c>
      <c r="I91" s="205" t="str">
        <f>VLOOKUP($G91,Összesítő!$B:$F,5,FALSE)</f>
        <v>Szentpéterfa</v>
      </c>
      <c r="J91" s="205" t="str">
        <f>VLOOKUP($G91,Összesítő!$B:$F,4,FALSE)</f>
        <v>Szentpéterfa Községi Önkormányzat</v>
      </c>
      <c r="K91" s="7">
        <f t="shared" si="140"/>
        <v>5000</v>
      </c>
      <c r="L91" s="203">
        <v>2028</v>
      </c>
      <c r="M91" s="203">
        <v>2036</v>
      </c>
      <c r="N91" s="13">
        <v>0</v>
      </c>
      <c r="O91" s="8">
        <v>5000</v>
      </c>
      <c r="P91" s="8">
        <v>0</v>
      </c>
      <c r="R91" s="8">
        <v>0</v>
      </c>
      <c r="S91" s="8">
        <v>0</v>
      </c>
      <c r="T91" s="8">
        <v>0</v>
      </c>
      <c r="U91" s="8">
        <v>0</v>
      </c>
      <c r="V91" s="8">
        <v>0</v>
      </c>
      <c r="W91" s="8">
        <v>0</v>
      </c>
      <c r="X91" s="8">
        <v>0</v>
      </c>
      <c r="Y91" s="8">
        <v>0</v>
      </c>
      <c r="Z91" s="8">
        <v>0</v>
      </c>
      <c r="AA91" s="8">
        <v>0</v>
      </c>
      <c r="AB91" s="8">
        <v>0</v>
      </c>
      <c r="AC91" s="7">
        <f t="shared" si="141"/>
        <v>0</v>
      </c>
      <c r="AD91" s="3" t="str">
        <f t="shared" si="142"/>
        <v>Nem rövidtávú a feladat.</v>
      </c>
      <c r="AF91" s="8">
        <v>40</v>
      </c>
      <c r="AG91" s="8">
        <v>0</v>
      </c>
      <c r="AH91" s="8">
        <v>0</v>
      </c>
      <c r="AI91" s="8">
        <v>0</v>
      </c>
      <c r="AJ91" s="8">
        <v>0</v>
      </c>
      <c r="AK91" s="8">
        <v>0</v>
      </c>
      <c r="AL91" s="8">
        <v>0</v>
      </c>
      <c r="AM91" s="8">
        <v>0</v>
      </c>
      <c r="AN91" s="8">
        <v>0</v>
      </c>
      <c r="AO91" s="8">
        <v>0</v>
      </c>
      <c r="AP91" s="8">
        <v>0</v>
      </c>
      <c r="AQ91" s="7">
        <f t="shared" si="143"/>
        <v>40</v>
      </c>
      <c r="AR91" s="202" t="s">
        <v>464</v>
      </c>
      <c r="AS91" s="3" t="str">
        <f t="shared" si="144"/>
        <v>Forráshiányos a feladat!</v>
      </c>
      <c r="AU91" s="204" t="s">
        <v>132</v>
      </c>
      <c r="AV91" s="204" t="s">
        <v>132</v>
      </c>
      <c r="AW91" s="205">
        <f>COUNTA($G$3:G91)</f>
        <v>88</v>
      </c>
      <c r="AY91" s="9">
        <f>VLOOKUP($G91,Összesítő!$B:$F,3,FALSE)</f>
        <v>4218</v>
      </c>
      <c r="AZ91" s="9">
        <f t="shared" si="145"/>
        <v>0</v>
      </c>
      <c r="BA91" s="5">
        <f t="shared" si="146"/>
        <v>1</v>
      </c>
      <c r="BB91" s="5" t="str">
        <f t="shared" si="147"/>
        <v>H</v>
      </c>
      <c r="BC91" s="5">
        <f t="shared" si="148"/>
        <v>0</v>
      </c>
      <c r="BD91" s="5">
        <f t="shared" si="149"/>
        <v>0</v>
      </c>
      <c r="BE91" s="5">
        <f t="shared" si="150"/>
        <v>0</v>
      </c>
      <c r="BF91" s="9" t="str">
        <f t="shared" si="151"/>
        <v>Nem rövidtávú a feladat.</v>
      </c>
      <c r="BG91" s="5">
        <f t="shared" si="152"/>
        <v>1</v>
      </c>
      <c r="BH91" s="5">
        <f t="shared" si="153"/>
        <v>1</v>
      </c>
      <c r="BI91" s="5">
        <f t="shared" si="154"/>
        <v>1</v>
      </c>
      <c r="BJ91" s="5">
        <f t="shared" si="155"/>
        <v>1</v>
      </c>
      <c r="BK91" s="5">
        <f t="shared" si="156"/>
        <v>1</v>
      </c>
      <c r="BL91" s="4" t="str">
        <f t="shared" si="157"/>
        <v>Forráshiányos a feladat!</v>
      </c>
      <c r="BM91" s="5">
        <f t="shared" si="158"/>
        <v>0</v>
      </c>
      <c r="BN91" s="5">
        <f t="shared" si="159"/>
        <v>1</v>
      </c>
      <c r="BO91" s="5">
        <f t="shared" si="160"/>
        <v>0</v>
      </c>
      <c r="BP91" s="5">
        <f t="shared" si="161"/>
        <v>0</v>
      </c>
      <c r="BQ91" s="5">
        <f t="shared" si="162"/>
        <v>0</v>
      </c>
      <c r="BR91" s="9">
        <f t="shared" si="163"/>
        <v>0</v>
      </c>
      <c r="BS91" s="5">
        <f t="shared" si="164"/>
        <v>0</v>
      </c>
      <c r="BT91" s="5">
        <f t="shared" si="165"/>
        <v>0</v>
      </c>
      <c r="BU91" s="5">
        <f t="shared" si="166"/>
        <v>1</v>
      </c>
      <c r="BV91" s="5">
        <f t="shared" si="167"/>
        <v>1</v>
      </c>
      <c r="BW91" s="5">
        <f t="shared" si="168"/>
        <v>1</v>
      </c>
      <c r="BX91" s="5">
        <f t="shared" si="169"/>
        <v>1</v>
      </c>
      <c r="BY91" s="5">
        <f t="shared" si="170"/>
        <v>1</v>
      </c>
      <c r="BZ91" s="5">
        <f t="shared" si="171"/>
        <v>1</v>
      </c>
      <c r="CA91" s="5">
        <f t="shared" si="172"/>
        <v>1</v>
      </c>
      <c r="CB91" s="5">
        <f t="shared" si="173"/>
        <v>1</v>
      </c>
      <c r="CC91" s="5">
        <f t="shared" si="174"/>
        <v>1</v>
      </c>
      <c r="CD91" s="5" t="str">
        <f t="shared" si="175"/>
        <v>?</v>
      </c>
      <c r="CE91" s="4" t="str">
        <f t="shared" si="176"/>
        <v>Kitöltés rendben!</v>
      </c>
      <c r="CF91" s="5">
        <f t="shared" si="177"/>
        <v>1</v>
      </c>
      <c r="CG91" s="5">
        <f t="shared" si="178"/>
        <v>0</v>
      </c>
      <c r="CH91" s="5">
        <f t="shared" si="179"/>
        <v>1</v>
      </c>
    </row>
    <row r="92" spans="1:86" s="2" customFormat="1" ht="31.5" hidden="1" customHeight="1" x14ac:dyDescent="0.25">
      <c r="A92" s="1" t="str">
        <f t="shared" ref="A92" si="225">IF($G92="","Nincs VKR kiválasztva!",CE92)</f>
        <v>Kitöltés rendben!</v>
      </c>
      <c r="B92" s="215">
        <v>2</v>
      </c>
      <c r="C92" s="214" t="s">
        <v>108</v>
      </c>
      <c r="D92" s="216" t="s">
        <v>467</v>
      </c>
      <c r="E92" s="216" t="s">
        <v>462</v>
      </c>
      <c r="F92" s="217" t="str">
        <f>VLOOKUP($G92,Összesítő!$B:$F,2,FALSE)</f>
        <v>21-21254-1-001-00-06</v>
      </c>
      <c r="G92" s="214" t="s">
        <v>323</v>
      </c>
      <c r="H92" s="217" t="str">
        <f>AY92&amp;"_"&amp;AW92&amp;"_FIV_"&amp;LEFT(Előlap!$B$6,4)</f>
        <v>4218_89_FIV_2026</v>
      </c>
      <c r="I92" s="217" t="str">
        <f>VLOOKUP($G92,Összesítő!$B:$F,5,FALSE)</f>
        <v>Szentpéterfa</v>
      </c>
      <c r="J92" s="217" t="str">
        <f>VLOOKUP($G92,Összesítő!$B:$F,4,FALSE)</f>
        <v>Szentpéterfa Községi Önkormányzat</v>
      </c>
      <c r="K92" s="7">
        <f t="shared" ref="K92" si="226">N92+O92</f>
        <v>20000</v>
      </c>
      <c r="L92" s="215">
        <v>2028</v>
      </c>
      <c r="M92" s="215">
        <v>2036</v>
      </c>
      <c r="N92" s="13">
        <v>0</v>
      </c>
      <c r="O92" s="8">
        <v>20000</v>
      </c>
      <c r="P92" s="8">
        <v>0</v>
      </c>
      <c r="R92" s="8">
        <v>0</v>
      </c>
      <c r="S92" s="8">
        <v>0</v>
      </c>
      <c r="T92" s="8">
        <v>0</v>
      </c>
      <c r="U92" s="8">
        <v>0</v>
      </c>
      <c r="V92" s="8">
        <v>0</v>
      </c>
      <c r="W92" s="8">
        <v>0</v>
      </c>
      <c r="X92" s="8">
        <v>0</v>
      </c>
      <c r="Y92" s="8">
        <v>0</v>
      </c>
      <c r="Z92" s="8">
        <v>0</v>
      </c>
      <c r="AA92" s="8">
        <v>0</v>
      </c>
      <c r="AB92" s="8">
        <v>0</v>
      </c>
      <c r="AC92" s="7">
        <f t="shared" ref="AC92" si="227">SUM(R92:AB92)</f>
        <v>0</v>
      </c>
      <c r="AD92" s="3" t="str">
        <f t="shared" ref="AD92" si="228">IF($G92="","Nincs VKR kiválasztva!",IF(BA92=0,"Hiányos kitöltés!",BF92))</f>
        <v>Nem rövidtávú a feladat.</v>
      </c>
      <c r="AF92" s="8">
        <v>0</v>
      </c>
      <c r="AG92" s="8">
        <v>0</v>
      </c>
      <c r="AH92" s="8">
        <v>0</v>
      </c>
      <c r="AI92" s="8">
        <v>0</v>
      </c>
      <c r="AJ92" s="8">
        <v>0</v>
      </c>
      <c r="AK92" s="8">
        <v>0</v>
      </c>
      <c r="AL92" s="8">
        <v>0</v>
      </c>
      <c r="AM92" s="8">
        <v>0</v>
      </c>
      <c r="AN92" s="8">
        <v>0</v>
      </c>
      <c r="AO92" s="8">
        <v>0</v>
      </c>
      <c r="AP92" s="8">
        <v>0</v>
      </c>
      <c r="AQ92" s="7">
        <f t="shared" ref="AQ92" si="229">SUM(AF92:AP92)</f>
        <v>0</v>
      </c>
      <c r="AR92" s="214" t="s">
        <v>464</v>
      </c>
      <c r="AS92" s="3" t="str">
        <f t="shared" si="144"/>
        <v>Forráshiányos a feladat!</v>
      </c>
      <c r="AU92" s="216" t="s">
        <v>132</v>
      </c>
      <c r="AV92" s="216" t="s">
        <v>132</v>
      </c>
      <c r="AW92" s="217">
        <f>COUNTA($G$3:G92)</f>
        <v>89</v>
      </c>
      <c r="AY92" s="9">
        <f>VLOOKUP($G92,Összesítő!$B:$F,3,FALSE)</f>
        <v>4218</v>
      </c>
      <c r="AZ92" s="9">
        <f t="shared" si="145"/>
        <v>0</v>
      </c>
      <c r="BA92" s="5">
        <f t="shared" si="146"/>
        <v>1</v>
      </c>
      <c r="BB92" s="5" t="str">
        <f t="shared" si="147"/>
        <v>H</v>
      </c>
      <c r="BC92" s="5">
        <f t="shared" ref="BC92" si="230">IF(OR(BB92="R",BB92="RH"),1,0)</f>
        <v>0</v>
      </c>
      <c r="BD92" s="5">
        <f t="shared" si="149"/>
        <v>0</v>
      </c>
      <c r="BE92" s="5">
        <f t="shared" si="150"/>
        <v>0</v>
      </c>
      <c r="BF92" s="9" t="str">
        <f t="shared" si="151"/>
        <v>Nem rövidtávú a feladat.</v>
      </c>
      <c r="BG92" s="5">
        <f t="shared" si="152"/>
        <v>1</v>
      </c>
      <c r="BH92" s="5">
        <f t="shared" si="153"/>
        <v>1</v>
      </c>
      <c r="BI92" s="5">
        <f t="shared" si="154"/>
        <v>1</v>
      </c>
      <c r="BJ92" s="5">
        <f t="shared" si="155"/>
        <v>1</v>
      </c>
      <c r="BK92" s="5">
        <f t="shared" ref="BK92" si="231">IF(AND($BJ92=1,$O92=$AQ92),1,IF(AND($BJ92=1,$O92&gt;$AQ92,AR92="igen"),1,0))</f>
        <v>1</v>
      </c>
      <c r="BL92" s="4" t="str">
        <f t="shared" si="157"/>
        <v>Forráshiányos a feladat!</v>
      </c>
      <c r="BM92" s="5">
        <f t="shared" si="158"/>
        <v>0</v>
      </c>
      <c r="BN92" s="5">
        <f t="shared" si="159"/>
        <v>1</v>
      </c>
      <c r="BO92" s="5">
        <f t="shared" si="160"/>
        <v>0</v>
      </c>
      <c r="BP92" s="5">
        <f t="shared" si="161"/>
        <v>0</v>
      </c>
      <c r="BQ92" s="5">
        <f t="shared" si="162"/>
        <v>0</v>
      </c>
      <c r="BR92" s="9">
        <f t="shared" si="163"/>
        <v>0</v>
      </c>
      <c r="BS92" s="5">
        <f t="shared" si="164"/>
        <v>0</v>
      </c>
      <c r="BT92" s="5">
        <f t="shared" si="165"/>
        <v>0</v>
      </c>
      <c r="BU92" s="5">
        <f t="shared" si="166"/>
        <v>1</v>
      </c>
      <c r="BV92" s="5">
        <f t="shared" si="167"/>
        <v>1</v>
      </c>
      <c r="BW92" s="5">
        <f t="shared" si="168"/>
        <v>1</v>
      </c>
      <c r="BX92" s="5">
        <f t="shared" si="169"/>
        <v>1</v>
      </c>
      <c r="BY92" s="5">
        <f t="shared" si="170"/>
        <v>1</v>
      </c>
      <c r="BZ92" s="5">
        <f t="shared" si="171"/>
        <v>1</v>
      </c>
      <c r="CA92" s="5">
        <f t="shared" si="172"/>
        <v>1</v>
      </c>
      <c r="CB92" s="5">
        <f t="shared" si="173"/>
        <v>1</v>
      </c>
      <c r="CC92" s="5">
        <f t="shared" si="174"/>
        <v>1</v>
      </c>
      <c r="CD92" s="5" t="str">
        <f t="shared" si="175"/>
        <v>?</v>
      </c>
      <c r="CE92" s="4" t="str">
        <f t="shared" ref="CE92" si="232">IF($BA92=0,$CD92,IF($BG92=0,"I. ütem forrása nincs kitöltve!",IF($BJ92=0,"II. ütem forrása nincs kitöltve!",IF($BD92=1,"Költségek üteme nem megfelelő (az időtartam és a költség üteme eltér)!",IF(AND(BH92=0,$BA92=1,$BJ92=1,$BD92=1),"Kötelező cellák kitöltve, de az I. ütem forrása hibás!",IF(AND(BJ92=0,$BA92=1,$BJ92=1,$BD92=1),"Kötelező cellák kitöltve, de a II. ütem forrása hibás!",IF(AND($BO92=1,$AZ92&lt;30),"Nullás a rövidtávú feladat és rövid (hiányzik) a hozzá tartozó indoklás!",IF(AND($BP92=1,$AZ92&lt;30),"Nullás a hosszútávú feladat és rövid (hiányzik) a hozzá tartozó indoklás!",IF(AND(BN92=1,C92="1811_RENDKÍVÜLI"),"II. ütemre nem tervezhet Rendkívüli feladatot!",IF(BH92=0,AD92,IF(BK92=0,AS92,IF(AND(BC92=1,$P92&gt;$N92),"EM rendelet 2. melléklet terhére elszámolt költség nem lehet nagyobb az I. ütemre tervezett tényleges költségnél!",IF($AC92&gt;$N92,"Többlet forrást jelölt meg az I. ütemnél! A forrás ne legyen több a költségnél.",IF($AQ92&gt;$O92,"Többlet forrást jelölt meg a II. ütemnél! A forrás ne legyen több a költségnél.","Kitöltés rendben!"))))))))))))))</f>
        <v>Kitöltés rendben!</v>
      </c>
      <c r="CF92" s="5">
        <f t="shared" ref="CF92" si="233">IF(A92="Kitöltés rendben!",1,0)</f>
        <v>1</v>
      </c>
      <c r="CG92" s="5">
        <f t="shared" si="178"/>
        <v>0</v>
      </c>
      <c r="CH92" s="5">
        <f t="shared" si="179"/>
        <v>1</v>
      </c>
    </row>
    <row r="93" spans="1:86" s="2" customFormat="1" ht="31.5" hidden="1" customHeight="1" x14ac:dyDescent="0.25">
      <c r="A93" s="1" t="str">
        <f t="shared" si="139"/>
        <v>Kitöltés rendben!</v>
      </c>
      <c r="B93" s="203">
        <v>0</v>
      </c>
      <c r="C93" s="202" t="s">
        <v>113</v>
      </c>
      <c r="D93" s="204" t="s">
        <v>420</v>
      </c>
      <c r="E93" s="204" t="s">
        <v>462</v>
      </c>
      <c r="F93" s="205" t="str">
        <f>VLOOKUP($G93,Összesítő!$B:$F,2,FALSE)</f>
        <v>21-21254-1-001-00-06</v>
      </c>
      <c r="G93" s="202" t="s">
        <v>323</v>
      </c>
      <c r="H93" s="205" t="str">
        <f>AY93&amp;"_"&amp;AW93&amp;"_FIV_"&amp;LEFT(Előlap!$B$6,4)</f>
        <v>4218_90_FIV_2026</v>
      </c>
      <c r="I93" s="205" t="str">
        <f>VLOOKUP($G93,Összesítő!$B:$F,5,FALSE)</f>
        <v>Szentpéterfa</v>
      </c>
      <c r="J93" s="205" t="str">
        <f>VLOOKUP($G93,Összesítő!$B:$F,4,FALSE)</f>
        <v>Szentpéterfa Községi Önkormányzat</v>
      </c>
      <c r="K93" s="7">
        <f t="shared" si="140"/>
        <v>0</v>
      </c>
      <c r="L93" s="203">
        <v>2027</v>
      </c>
      <c r="M93" s="203">
        <v>2027</v>
      </c>
      <c r="N93" s="13">
        <v>0</v>
      </c>
      <c r="O93" s="8">
        <v>0</v>
      </c>
      <c r="P93" s="8">
        <v>0</v>
      </c>
      <c r="R93" s="8">
        <v>0</v>
      </c>
      <c r="S93" s="8">
        <v>0</v>
      </c>
      <c r="T93" s="8">
        <v>0</v>
      </c>
      <c r="U93" s="8">
        <v>0</v>
      </c>
      <c r="V93" s="8">
        <v>0</v>
      </c>
      <c r="W93" s="8">
        <v>0</v>
      </c>
      <c r="X93" s="8">
        <v>0</v>
      </c>
      <c r="Y93" s="8">
        <v>0</v>
      </c>
      <c r="Z93" s="8">
        <v>0</v>
      </c>
      <c r="AA93" s="8">
        <v>0</v>
      </c>
      <c r="AB93" s="8">
        <v>0</v>
      </c>
      <c r="AC93" s="7">
        <f t="shared" si="141"/>
        <v>0</v>
      </c>
      <c r="AD93" s="3" t="str">
        <f t="shared" si="142"/>
        <v>A forrás egyenlő a költséggel (I.ütem).</v>
      </c>
      <c r="AF93" s="8">
        <v>0</v>
      </c>
      <c r="AG93" s="8">
        <v>0</v>
      </c>
      <c r="AH93" s="8">
        <v>0</v>
      </c>
      <c r="AI93" s="8">
        <v>0</v>
      </c>
      <c r="AJ93" s="8">
        <v>0</v>
      </c>
      <c r="AK93" s="8">
        <v>0</v>
      </c>
      <c r="AL93" s="8">
        <v>0</v>
      </c>
      <c r="AM93" s="8">
        <v>0</v>
      </c>
      <c r="AN93" s="8">
        <v>0</v>
      </c>
      <c r="AO93" s="8">
        <v>0</v>
      </c>
      <c r="AP93" s="8">
        <v>0</v>
      </c>
      <c r="AQ93" s="7">
        <f t="shared" si="143"/>
        <v>0</v>
      </c>
      <c r="AR93" s="202" t="s">
        <v>464</v>
      </c>
      <c r="AS93" s="3" t="str">
        <f t="shared" si="144"/>
        <v>Nem hosszútávú a feladat.</v>
      </c>
      <c r="AU93" s="204" t="s">
        <v>465</v>
      </c>
      <c r="AV93" s="204" t="s">
        <v>132</v>
      </c>
      <c r="AW93" s="205">
        <f>COUNTA($G$3:G93)</f>
        <v>90</v>
      </c>
      <c r="AY93" s="9">
        <f>VLOOKUP($G93,Összesítő!$B:$F,3,FALSE)</f>
        <v>4218</v>
      </c>
      <c r="AZ93" s="9">
        <f t="shared" si="145"/>
        <v>39</v>
      </c>
      <c r="BA93" s="5">
        <f t="shared" si="146"/>
        <v>1</v>
      </c>
      <c r="BB93" s="5" t="str">
        <f t="shared" si="147"/>
        <v>R</v>
      </c>
      <c r="BC93" s="5">
        <f t="shared" si="148"/>
        <v>1</v>
      </c>
      <c r="BD93" s="5">
        <f t="shared" si="149"/>
        <v>0</v>
      </c>
      <c r="BE93" s="5">
        <f t="shared" si="150"/>
        <v>0</v>
      </c>
      <c r="BF93" s="9" t="str">
        <f t="shared" si="151"/>
        <v>A forrás egyenlő a költséggel (I.ütem).</v>
      </c>
      <c r="BG93" s="5">
        <f t="shared" si="152"/>
        <v>1</v>
      </c>
      <c r="BH93" s="5">
        <f t="shared" si="153"/>
        <v>1</v>
      </c>
      <c r="BI93" s="5">
        <f t="shared" si="154"/>
        <v>0</v>
      </c>
      <c r="BJ93" s="5">
        <f t="shared" si="155"/>
        <v>1</v>
      </c>
      <c r="BK93" s="5">
        <f t="shared" si="156"/>
        <v>1</v>
      </c>
      <c r="BL93" s="4" t="str">
        <f t="shared" si="157"/>
        <v>Nem hosszútávú a feladat.</v>
      </c>
      <c r="BM93" s="5">
        <f t="shared" si="158"/>
        <v>1</v>
      </c>
      <c r="BN93" s="5">
        <f t="shared" si="159"/>
        <v>0</v>
      </c>
      <c r="BO93" s="5">
        <f t="shared" si="160"/>
        <v>1</v>
      </c>
      <c r="BP93" s="5">
        <f t="shared" si="161"/>
        <v>0</v>
      </c>
      <c r="BQ93" s="5">
        <f t="shared" si="162"/>
        <v>1</v>
      </c>
      <c r="BR93" s="9" t="str">
        <f t="shared" si="163"/>
        <v>Nincs hosszútávú terv!</v>
      </c>
      <c r="BS93" s="5">
        <f t="shared" si="164"/>
        <v>1</v>
      </c>
      <c r="BT93" s="5">
        <f t="shared" si="165"/>
        <v>0</v>
      </c>
      <c r="BU93" s="5">
        <f t="shared" si="166"/>
        <v>1</v>
      </c>
      <c r="BV93" s="5">
        <f t="shared" si="167"/>
        <v>1</v>
      </c>
      <c r="BW93" s="5">
        <f t="shared" si="168"/>
        <v>1</v>
      </c>
      <c r="BX93" s="5">
        <f t="shared" si="169"/>
        <v>1</v>
      </c>
      <c r="BY93" s="5">
        <f t="shared" si="170"/>
        <v>1</v>
      </c>
      <c r="BZ93" s="5">
        <f t="shared" si="171"/>
        <v>1</v>
      </c>
      <c r="CA93" s="5">
        <f t="shared" si="172"/>
        <v>1</v>
      </c>
      <c r="CB93" s="5">
        <f t="shared" si="173"/>
        <v>1</v>
      </c>
      <c r="CC93" s="5">
        <f t="shared" si="174"/>
        <v>1</v>
      </c>
      <c r="CD93" s="5" t="str">
        <f t="shared" si="175"/>
        <v>?</v>
      </c>
      <c r="CE93" s="4" t="str">
        <f t="shared" si="176"/>
        <v>Kitöltés rendben!</v>
      </c>
      <c r="CF93" s="5">
        <f t="shared" si="177"/>
        <v>1</v>
      </c>
      <c r="CG93" s="5">
        <f t="shared" si="178"/>
        <v>1</v>
      </c>
      <c r="CH93" s="5">
        <f t="shared" si="179"/>
        <v>0</v>
      </c>
    </row>
    <row r="94" spans="1:86" s="2" customFormat="1" ht="31.5" hidden="1" customHeight="1" x14ac:dyDescent="0.25">
      <c r="A94" s="1" t="str">
        <f t="shared" si="139"/>
        <v>Kitöltés rendben!</v>
      </c>
      <c r="B94" s="203">
        <v>2</v>
      </c>
      <c r="C94" s="202" t="s">
        <v>36</v>
      </c>
      <c r="D94" s="204" t="s">
        <v>414</v>
      </c>
      <c r="E94" s="204" t="s">
        <v>462</v>
      </c>
      <c r="F94" s="205" t="str">
        <f>VLOOKUP($G94,Összesítő!$B:$F,2,FALSE)</f>
        <v>21-30942-1-001-00-02</v>
      </c>
      <c r="G94" s="202" t="s">
        <v>367</v>
      </c>
      <c r="H94" s="205" t="str">
        <f>AY94&amp;"_"&amp;AW94&amp;"_FIV_"&amp;LEFT(Előlap!$B$6,4)</f>
        <v>4228_91_FIV_2026</v>
      </c>
      <c r="I94" s="205" t="str">
        <f>VLOOKUP($G94,Összesítő!$B:$F,5,FALSE)</f>
        <v>Gersekarát</v>
      </c>
      <c r="J94" s="205" t="str">
        <f>VLOOKUP($G94,Összesítő!$B:$F,4,FALSE)</f>
        <v>Gersekarát Község Önkormányzata</v>
      </c>
      <c r="K94" s="7">
        <f t="shared" si="140"/>
        <v>50000</v>
      </c>
      <c r="L94" s="203">
        <v>2035</v>
      </c>
      <c r="M94" s="203">
        <v>2036</v>
      </c>
      <c r="N94" s="13">
        <v>0</v>
      </c>
      <c r="O94" s="8">
        <v>50000</v>
      </c>
      <c r="P94" s="8">
        <v>0</v>
      </c>
      <c r="R94" s="8">
        <v>0</v>
      </c>
      <c r="S94" s="8">
        <v>0</v>
      </c>
      <c r="T94" s="8">
        <v>0</v>
      </c>
      <c r="U94" s="8">
        <v>0</v>
      </c>
      <c r="V94" s="8">
        <v>0</v>
      </c>
      <c r="W94" s="8">
        <v>0</v>
      </c>
      <c r="X94" s="8">
        <v>0</v>
      </c>
      <c r="Y94" s="8">
        <v>0</v>
      </c>
      <c r="Z94" s="8">
        <v>0</v>
      </c>
      <c r="AA94" s="8">
        <v>0</v>
      </c>
      <c r="AB94" s="8">
        <v>0</v>
      </c>
      <c r="AC94" s="7">
        <f t="shared" si="141"/>
        <v>0</v>
      </c>
      <c r="AD94" s="3" t="str">
        <f t="shared" si="142"/>
        <v>Nem rövidtávú a feladat.</v>
      </c>
      <c r="AF94" s="8">
        <v>125</v>
      </c>
      <c r="AG94" s="8">
        <v>0</v>
      </c>
      <c r="AH94" s="8">
        <v>0</v>
      </c>
      <c r="AI94" s="8">
        <v>0</v>
      </c>
      <c r="AJ94" s="8">
        <v>0</v>
      </c>
      <c r="AK94" s="8">
        <v>0</v>
      </c>
      <c r="AL94" s="8">
        <v>0</v>
      </c>
      <c r="AM94" s="8">
        <v>0</v>
      </c>
      <c r="AN94" s="8">
        <v>0</v>
      </c>
      <c r="AO94" s="8">
        <v>0</v>
      </c>
      <c r="AP94" s="8">
        <v>0</v>
      </c>
      <c r="AQ94" s="7">
        <f t="shared" si="143"/>
        <v>125</v>
      </c>
      <c r="AR94" s="202" t="s">
        <v>464</v>
      </c>
      <c r="AS94" s="3" t="str">
        <f t="shared" si="144"/>
        <v>Forráshiányos a feladat!</v>
      </c>
      <c r="AU94" s="204" t="s">
        <v>132</v>
      </c>
      <c r="AV94" s="204" t="s">
        <v>132</v>
      </c>
      <c r="AW94" s="205">
        <f>COUNTA($G$3:G94)</f>
        <v>91</v>
      </c>
      <c r="AY94" s="9">
        <f>VLOOKUP($G94,Összesítő!$B:$F,3,FALSE)</f>
        <v>4228</v>
      </c>
      <c r="AZ94" s="9">
        <f t="shared" si="145"/>
        <v>0</v>
      </c>
      <c r="BA94" s="5">
        <f t="shared" si="146"/>
        <v>1</v>
      </c>
      <c r="BB94" s="5" t="str">
        <f t="shared" si="147"/>
        <v>H</v>
      </c>
      <c r="BC94" s="5">
        <f t="shared" si="148"/>
        <v>0</v>
      </c>
      <c r="BD94" s="5">
        <f t="shared" si="149"/>
        <v>0</v>
      </c>
      <c r="BE94" s="5">
        <f t="shared" si="150"/>
        <v>0</v>
      </c>
      <c r="BF94" s="9" t="str">
        <f t="shared" si="151"/>
        <v>Nem rövidtávú a feladat.</v>
      </c>
      <c r="BG94" s="5">
        <f t="shared" si="152"/>
        <v>1</v>
      </c>
      <c r="BH94" s="5">
        <f t="shared" si="153"/>
        <v>1</v>
      </c>
      <c r="BI94" s="5">
        <f t="shared" si="154"/>
        <v>1</v>
      </c>
      <c r="BJ94" s="5">
        <f t="shared" si="155"/>
        <v>1</v>
      </c>
      <c r="BK94" s="5">
        <f t="shared" si="156"/>
        <v>1</v>
      </c>
      <c r="BL94" s="4" t="str">
        <f t="shared" si="157"/>
        <v>Forráshiányos a feladat!</v>
      </c>
      <c r="BM94" s="5">
        <f t="shared" si="158"/>
        <v>0</v>
      </c>
      <c r="BN94" s="5">
        <f t="shared" si="159"/>
        <v>1</v>
      </c>
      <c r="BO94" s="5">
        <f t="shared" si="160"/>
        <v>0</v>
      </c>
      <c r="BP94" s="5">
        <f t="shared" si="161"/>
        <v>0</v>
      </c>
      <c r="BQ94" s="5">
        <f t="shared" si="162"/>
        <v>0</v>
      </c>
      <c r="BR94" s="9">
        <f t="shared" si="163"/>
        <v>0</v>
      </c>
      <c r="BS94" s="5">
        <f t="shared" si="164"/>
        <v>0</v>
      </c>
      <c r="BT94" s="5">
        <f t="shared" si="165"/>
        <v>0</v>
      </c>
      <c r="BU94" s="5">
        <f t="shared" si="166"/>
        <v>1</v>
      </c>
      <c r="BV94" s="5">
        <f t="shared" si="167"/>
        <v>1</v>
      </c>
      <c r="BW94" s="5">
        <f t="shared" si="168"/>
        <v>1</v>
      </c>
      <c r="BX94" s="5">
        <f t="shared" si="169"/>
        <v>1</v>
      </c>
      <c r="BY94" s="5">
        <f t="shared" si="170"/>
        <v>1</v>
      </c>
      <c r="BZ94" s="5">
        <f t="shared" si="171"/>
        <v>1</v>
      </c>
      <c r="CA94" s="5">
        <f t="shared" si="172"/>
        <v>1</v>
      </c>
      <c r="CB94" s="5">
        <f t="shared" si="173"/>
        <v>1</v>
      </c>
      <c r="CC94" s="5">
        <f t="shared" si="174"/>
        <v>1</v>
      </c>
      <c r="CD94" s="5" t="str">
        <f t="shared" si="175"/>
        <v>?</v>
      </c>
      <c r="CE94" s="4" t="str">
        <f t="shared" si="176"/>
        <v>Kitöltés rendben!</v>
      </c>
      <c r="CF94" s="5">
        <f t="shared" si="177"/>
        <v>1</v>
      </c>
      <c r="CG94" s="5">
        <f t="shared" si="178"/>
        <v>0</v>
      </c>
      <c r="CH94" s="5">
        <f t="shared" si="179"/>
        <v>1</v>
      </c>
    </row>
    <row r="95" spans="1:86" s="2" customFormat="1" ht="31.5" hidden="1" customHeight="1" x14ac:dyDescent="0.25">
      <c r="A95" s="1" t="str">
        <f t="shared" si="139"/>
        <v>Kitöltés rendben!</v>
      </c>
      <c r="B95" s="203">
        <v>2</v>
      </c>
      <c r="C95" s="202" t="s">
        <v>98</v>
      </c>
      <c r="D95" s="204" t="s">
        <v>416</v>
      </c>
      <c r="E95" s="204" t="s">
        <v>462</v>
      </c>
      <c r="F95" s="205" t="str">
        <f>VLOOKUP($G95,Összesítő!$B:$F,2,FALSE)</f>
        <v>21-30942-1-001-00-02</v>
      </c>
      <c r="G95" s="202" t="s">
        <v>367</v>
      </c>
      <c r="H95" s="205" t="str">
        <f>AY95&amp;"_"&amp;AW95&amp;"_FIV_"&amp;LEFT(Előlap!$B$6,4)</f>
        <v>4228_92_FIV_2026</v>
      </c>
      <c r="I95" s="205" t="str">
        <f>VLOOKUP($G95,Összesítő!$B:$F,5,FALSE)</f>
        <v>Gersekarát</v>
      </c>
      <c r="J95" s="205" t="str">
        <f>VLOOKUP($G95,Összesítő!$B:$F,4,FALSE)</f>
        <v>Gersekarát Község Önkormányzata</v>
      </c>
      <c r="K95" s="7">
        <f t="shared" si="140"/>
        <v>115000</v>
      </c>
      <c r="L95" s="203">
        <v>2028</v>
      </c>
      <c r="M95" s="203">
        <v>2036</v>
      </c>
      <c r="N95" s="13">
        <v>0</v>
      </c>
      <c r="O95" s="8">
        <v>115000</v>
      </c>
      <c r="P95" s="8">
        <v>0</v>
      </c>
      <c r="R95" s="8">
        <v>0</v>
      </c>
      <c r="S95" s="8">
        <v>0</v>
      </c>
      <c r="T95" s="8">
        <v>0</v>
      </c>
      <c r="U95" s="8">
        <v>0</v>
      </c>
      <c r="V95" s="8">
        <v>0</v>
      </c>
      <c r="W95" s="8">
        <v>0</v>
      </c>
      <c r="X95" s="8">
        <v>0</v>
      </c>
      <c r="Y95" s="8">
        <v>0</v>
      </c>
      <c r="Z95" s="8">
        <v>0</v>
      </c>
      <c r="AA95" s="8">
        <v>0</v>
      </c>
      <c r="AB95" s="8">
        <v>0</v>
      </c>
      <c r="AC95" s="7">
        <f t="shared" si="141"/>
        <v>0</v>
      </c>
      <c r="AD95" s="3" t="str">
        <f t="shared" si="142"/>
        <v>Nem rövidtávú a feladat.</v>
      </c>
      <c r="AF95" s="8">
        <v>375</v>
      </c>
      <c r="AG95" s="8">
        <v>0</v>
      </c>
      <c r="AH95" s="8">
        <v>0</v>
      </c>
      <c r="AI95" s="8">
        <v>0</v>
      </c>
      <c r="AJ95" s="8">
        <v>0</v>
      </c>
      <c r="AK95" s="8">
        <v>0</v>
      </c>
      <c r="AL95" s="8">
        <v>0</v>
      </c>
      <c r="AM95" s="8">
        <v>0</v>
      </c>
      <c r="AN95" s="8">
        <v>0</v>
      </c>
      <c r="AO95" s="8">
        <v>0</v>
      </c>
      <c r="AP95" s="8">
        <v>0</v>
      </c>
      <c r="AQ95" s="7">
        <f t="shared" si="143"/>
        <v>375</v>
      </c>
      <c r="AR95" s="202" t="s">
        <v>464</v>
      </c>
      <c r="AS95" s="3" t="str">
        <f t="shared" si="144"/>
        <v>Forráshiányos a feladat!</v>
      </c>
      <c r="AU95" s="204" t="s">
        <v>132</v>
      </c>
      <c r="AV95" s="204" t="s">
        <v>132</v>
      </c>
      <c r="AW95" s="205">
        <f>COUNTA($G$3:G95)</f>
        <v>92</v>
      </c>
      <c r="AY95" s="9">
        <f>VLOOKUP($G95,Összesítő!$B:$F,3,FALSE)</f>
        <v>4228</v>
      </c>
      <c r="AZ95" s="9">
        <f t="shared" si="145"/>
        <v>0</v>
      </c>
      <c r="BA95" s="5">
        <f t="shared" si="146"/>
        <v>1</v>
      </c>
      <c r="BB95" s="5" t="str">
        <f t="shared" si="147"/>
        <v>H</v>
      </c>
      <c r="BC95" s="5">
        <f t="shared" si="148"/>
        <v>0</v>
      </c>
      <c r="BD95" s="5">
        <f t="shared" si="149"/>
        <v>0</v>
      </c>
      <c r="BE95" s="5">
        <f t="shared" si="150"/>
        <v>0</v>
      </c>
      <c r="BF95" s="9" t="str">
        <f t="shared" si="151"/>
        <v>Nem rövidtávú a feladat.</v>
      </c>
      <c r="BG95" s="5">
        <f t="shared" si="152"/>
        <v>1</v>
      </c>
      <c r="BH95" s="5">
        <f t="shared" si="153"/>
        <v>1</v>
      </c>
      <c r="BI95" s="5">
        <f t="shared" si="154"/>
        <v>1</v>
      </c>
      <c r="BJ95" s="5">
        <f t="shared" si="155"/>
        <v>1</v>
      </c>
      <c r="BK95" s="5">
        <f t="shared" si="156"/>
        <v>1</v>
      </c>
      <c r="BL95" s="4" t="str">
        <f t="shared" si="157"/>
        <v>Forráshiányos a feladat!</v>
      </c>
      <c r="BM95" s="5">
        <f t="shared" si="158"/>
        <v>0</v>
      </c>
      <c r="BN95" s="5">
        <f t="shared" si="159"/>
        <v>1</v>
      </c>
      <c r="BO95" s="5">
        <f t="shared" si="160"/>
        <v>0</v>
      </c>
      <c r="BP95" s="5">
        <f t="shared" si="161"/>
        <v>0</v>
      </c>
      <c r="BQ95" s="5">
        <f t="shared" si="162"/>
        <v>0</v>
      </c>
      <c r="BR95" s="9">
        <f t="shared" si="163"/>
        <v>0</v>
      </c>
      <c r="BS95" s="5">
        <f t="shared" si="164"/>
        <v>0</v>
      </c>
      <c r="BT95" s="5">
        <f t="shared" si="165"/>
        <v>0</v>
      </c>
      <c r="BU95" s="5">
        <f t="shared" si="166"/>
        <v>1</v>
      </c>
      <c r="BV95" s="5">
        <f t="shared" si="167"/>
        <v>1</v>
      </c>
      <c r="BW95" s="5">
        <f t="shared" si="168"/>
        <v>1</v>
      </c>
      <c r="BX95" s="5">
        <f t="shared" si="169"/>
        <v>1</v>
      </c>
      <c r="BY95" s="5">
        <f t="shared" si="170"/>
        <v>1</v>
      </c>
      <c r="BZ95" s="5">
        <f t="shared" si="171"/>
        <v>1</v>
      </c>
      <c r="CA95" s="5">
        <f t="shared" si="172"/>
        <v>1</v>
      </c>
      <c r="CB95" s="5">
        <f t="shared" si="173"/>
        <v>1</v>
      </c>
      <c r="CC95" s="5">
        <f t="shared" si="174"/>
        <v>1</v>
      </c>
      <c r="CD95" s="5" t="str">
        <f t="shared" si="175"/>
        <v>?</v>
      </c>
      <c r="CE95" s="4" t="str">
        <f t="shared" si="176"/>
        <v>Kitöltés rendben!</v>
      </c>
      <c r="CF95" s="5">
        <f t="shared" si="177"/>
        <v>1</v>
      </c>
      <c r="CG95" s="5">
        <f t="shared" si="178"/>
        <v>0</v>
      </c>
      <c r="CH95" s="5">
        <f t="shared" si="179"/>
        <v>1</v>
      </c>
    </row>
    <row r="96" spans="1:86" s="2" customFormat="1" ht="60" hidden="1" customHeight="1" x14ac:dyDescent="0.25">
      <c r="A96" s="1" t="str">
        <f t="shared" si="139"/>
        <v>Kitöltés rendben!</v>
      </c>
      <c r="B96" s="203">
        <v>2</v>
      </c>
      <c r="C96" s="202" t="s">
        <v>98</v>
      </c>
      <c r="D96" s="204" t="s">
        <v>436</v>
      </c>
      <c r="E96" s="204" t="s">
        <v>462</v>
      </c>
      <c r="F96" s="205" t="str">
        <f>VLOOKUP($G96,Összesítő!$B:$F,2,FALSE)</f>
        <v>21-30942-1-001-00-02</v>
      </c>
      <c r="G96" s="202" t="s">
        <v>367</v>
      </c>
      <c r="H96" s="205" t="str">
        <f>AY96&amp;"_"&amp;AW96&amp;"_FIV_"&amp;LEFT(Előlap!$B$6,4)</f>
        <v>4228_93_FIV_2026</v>
      </c>
      <c r="I96" s="205" t="str">
        <f>VLOOKUP($G96,Összesítő!$B:$F,5,FALSE)</f>
        <v>Gersekarát</v>
      </c>
      <c r="J96" s="205" t="str">
        <f>VLOOKUP($G96,Összesítő!$B:$F,4,FALSE)</f>
        <v>Gersekarát Község Önkormányzata</v>
      </c>
      <c r="K96" s="7">
        <f t="shared" si="140"/>
        <v>1500000</v>
      </c>
      <c r="L96" s="203">
        <v>2030</v>
      </c>
      <c r="M96" s="203">
        <v>2030</v>
      </c>
      <c r="N96" s="13">
        <v>0</v>
      </c>
      <c r="O96" s="8">
        <v>1500000</v>
      </c>
      <c r="P96" s="8">
        <v>0</v>
      </c>
      <c r="R96" s="8">
        <v>0</v>
      </c>
      <c r="S96" s="8">
        <v>0</v>
      </c>
      <c r="T96" s="8">
        <v>0</v>
      </c>
      <c r="U96" s="8">
        <v>0</v>
      </c>
      <c r="V96" s="8">
        <v>0</v>
      </c>
      <c r="W96" s="8">
        <v>0</v>
      </c>
      <c r="X96" s="8">
        <v>0</v>
      </c>
      <c r="Y96" s="8">
        <v>0</v>
      </c>
      <c r="Z96" s="8">
        <v>0</v>
      </c>
      <c r="AA96" s="8">
        <v>0</v>
      </c>
      <c r="AB96" s="8">
        <v>0</v>
      </c>
      <c r="AC96" s="7">
        <f t="shared" si="141"/>
        <v>0</v>
      </c>
      <c r="AD96" s="3" t="str">
        <f t="shared" si="142"/>
        <v>Nem rövidtávú a feladat.</v>
      </c>
      <c r="AF96" s="8">
        <v>4570</v>
      </c>
      <c r="AG96" s="8">
        <v>0</v>
      </c>
      <c r="AH96" s="8">
        <v>0</v>
      </c>
      <c r="AI96" s="8">
        <v>0</v>
      </c>
      <c r="AJ96" s="8">
        <v>0</v>
      </c>
      <c r="AK96" s="8">
        <v>0</v>
      </c>
      <c r="AL96" s="8">
        <v>0</v>
      </c>
      <c r="AM96" s="8">
        <v>0</v>
      </c>
      <c r="AN96" s="8">
        <v>0</v>
      </c>
      <c r="AO96" s="8">
        <v>0</v>
      </c>
      <c r="AP96" s="8">
        <v>0</v>
      </c>
      <c r="AQ96" s="7">
        <f t="shared" si="143"/>
        <v>4570</v>
      </c>
      <c r="AR96" s="202" t="s">
        <v>464</v>
      </c>
      <c r="AS96" s="3" t="str">
        <f t="shared" si="144"/>
        <v>Forráshiányos a feladat!</v>
      </c>
      <c r="AU96" s="204" t="s">
        <v>132</v>
      </c>
      <c r="AV96" s="204" t="s">
        <v>132</v>
      </c>
      <c r="AW96" s="205">
        <f>COUNTA($G$3:G96)</f>
        <v>93</v>
      </c>
      <c r="AY96" s="9">
        <f>VLOOKUP($G96,Összesítő!$B:$F,3,FALSE)</f>
        <v>4228</v>
      </c>
      <c r="AZ96" s="9">
        <f t="shared" si="145"/>
        <v>0</v>
      </c>
      <c r="BA96" s="5">
        <f t="shared" si="146"/>
        <v>1</v>
      </c>
      <c r="BB96" s="5" t="str">
        <f t="shared" si="147"/>
        <v>H</v>
      </c>
      <c r="BC96" s="5">
        <f t="shared" si="148"/>
        <v>0</v>
      </c>
      <c r="BD96" s="5">
        <f t="shared" si="149"/>
        <v>0</v>
      </c>
      <c r="BE96" s="5">
        <f t="shared" si="150"/>
        <v>0</v>
      </c>
      <c r="BF96" s="9" t="str">
        <f t="shared" si="151"/>
        <v>Nem rövidtávú a feladat.</v>
      </c>
      <c r="BG96" s="5">
        <f t="shared" si="152"/>
        <v>1</v>
      </c>
      <c r="BH96" s="5">
        <f t="shared" si="153"/>
        <v>1</v>
      </c>
      <c r="BI96" s="5">
        <f t="shared" si="154"/>
        <v>1</v>
      </c>
      <c r="BJ96" s="5">
        <f t="shared" si="155"/>
        <v>1</v>
      </c>
      <c r="BK96" s="5">
        <f t="shared" si="156"/>
        <v>1</v>
      </c>
      <c r="BL96" s="4" t="str">
        <f t="shared" si="157"/>
        <v>Forráshiányos a feladat!</v>
      </c>
      <c r="BM96" s="5">
        <f t="shared" si="158"/>
        <v>0</v>
      </c>
      <c r="BN96" s="5">
        <f t="shared" si="159"/>
        <v>1</v>
      </c>
      <c r="BO96" s="5">
        <f t="shared" si="160"/>
        <v>0</v>
      </c>
      <c r="BP96" s="5">
        <f t="shared" si="161"/>
        <v>0</v>
      </c>
      <c r="BQ96" s="5">
        <f t="shared" si="162"/>
        <v>0</v>
      </c>
      <c r="BR96" s="9">
        <f t="shared" si="163"/>
        <v>0</v>
      </c>
      <c r="BS96" s="5">
        <f t="shared" si="164"/>
        <v>0</v>
      </c>
      <c r="BT96" s="5">
        <f t="shared" si="165"/>
        <v>0</v>
      </c>
      <c r="BU96" s="5">
        <f t="shared" si="166"/>
        <v>1</v>
      </c>
      <c r="BV96" s="5">
        <f t="shared" si="167"/>
        <v>1</v>
      </c>
      <c r="BW96" s="5">
        <f t="shared" si="168"/>
        <v>1</v>
      </c>
      <c r="BX96" s="5">
        <f t="shared" si="169"/>
        <v>1</v>
      </c>
      <c r="BY96" s="5">
        <f t="shared" si="170"/>
        <v>1</v>
      </c>
      <c r="BZ96" s="5">
        <f t="shared" si="171"/>
        <v>1</v>
      </c>
      <c r="CA96" s="5">
        <f t="shared" si="172"/>
        <v>1</v>
      </c>
      <c r="CB96" s="5">
        <f t="shared" si="173"/>
        <v>1</v>
      </c>
      <c r="CC96" s="5">
        <f t="shared" si="174"/>
        <v>1</v>
      </c>
      <c r="CD96" s="5" t="str">
        <f t="shared" si="175"/>
        <v>?</v>
      </c>
      <c r="CE96" s="4" t="str">
        <f t="shared" si="176"/>
        <v>Kitöltés rendben!</v>
      </c>
      <c r="CF96" s="5">
        <f t="shared" si="177"/>
        <v>1</v>
      </c>
      <c r="CG96" s="5">
        <f t="shared" si="178"/>
        <v>0</v>
      </c>
      <c r="CH96" s="5">
        <f t="shared" si="179"/>
        <v>1</v>
      </c>
    </row>
    <row r="97" spans="1:86" s="2" customFormat="1" ht="60" hidden="1" customHeight="1" x14ac:dyDescent="0.25">
      <c r="A97" s="1" t="str">
        <f t="shared" ref="A97" si="234">IF($G97="","Nincs VKR kiválasztva!",CE97)</f>
        <v>Kitöltés rendben!</v>
      </c>
      <c r="B97" s="207">
        <v>2</v>
      </c>
      <c r="C97" s="206" t="s">
        <v>108</v>
      </c>
      <c r="D97" s="208" t="s">
        <v>467</v>
      </c>
      <c r="E97" s="208" t="s">
        <v>462</v>
      </c>
      <c r="F97" s="209" t="str">
        <f>VLOOKUP($G97,Összesítő!$B:$F,2,FALSE)</f>
        <v>21-30942-1-001-00-02</v>
      </c>
      <c r="G97" s="206" t="s">
        <v>367</v>
      </c>
      <c r="H97" s="209" t="str">
        <f>AY97&amp;"_"&amp;AW97&amp;"_FIV_"&amp;LEFT(Előlap!$B$6,4)</f>
        <v>4228_94_FIV_2026</v>
      </c>
      <c r="I97" s="209" t="str">
        <f>VLOOKUP($G97,Összesítő!$B:$F,5,FALSE)</f>
        <v>Gersekarát</v>
      </c>
      <c r="J97" s="209" t="str">
        <f>VLOOKUP($G97,Összesítő!$B:$F,4,FALSE)</f>
        <v>Gersekarát Község Önkormányzata</v>
      </c>
      <c r="K97" s="7">
        <f t="shared" ref="K97" si="235">N97+O97</f>
        <v>20000</v>
      </c>
      <c r="L97" s="207">
        <v>2028</v>
      </c>
      <c r="M97" s="207">
        <v>2036</v>
      </c>
      <c r="N97" s="13">
        <v>0</v>
      </c>
      <c r="O97" s="8">
        <v>20000</v>
      </c>
      <c r="P97" s="8">
        <v>0</v>
      </c>
      <c r="R97" s="8">
        <v>0</v>
      </c>
      <c r="S97" s="8">
        <v>0</v>
      </c>
      <c r="T97" s="8">
        <v>0</v>
      </c>
      <c r="U97" s="8">
        <v>0</v>
      </c>
      <c r="V97" s="8">
        <v>0</v>
      </c>
      <c r="W97" s="8">
        <v>0</v>
      </c>
      <c r="X97" s="8">
        <v>0</v>
      </c>
      <c r="Y97" s="8">
        <v>0</v>
      </c>
      <c r="Z97" s="8">
        <v>0</v>
      </c>
      <c r="AA97" s="8">
        <v>0</v>
      </c>
      <c r="AB97" s="8">
        <v>0</v>
      </c>
      <c r="AC97" s="7">
        <f t="shared" ref="AC97" si="236">SUM(R97:AB97)</f>
        <v>0</v>
      </c>
      <c r="AD97" s="3" t="str">
        <f t="shared" ref="AD97" si="237">IF($G97="","Nincs VKR kiválasztva!",IF(BA97=0,"Hiányos kitöltés!",BF97))</f>
        <v>Nem rövidtávú a feladat.</v>
      </c>
      <c r="AF97" s="8">
        <v>0</v>
      </c>
      <c r="AG97" s="8">
        <v>0</v>
      </c>
      <c r="AH97" s="8">
        <v>0</v>
      </c>
      <c r="AI97" s="8">
        <v>0</v>
      </c>
      <c r="AJ97" s="8">
        <v>0</v>
      </c>
      <c r="AK97" s="8">
        <v>0</v>
      </c>
      <c r="AL97" s="8">
        <v>0</v>
      </c>
      <c r="AM97" s="8">
        <v>0</v>
      </c>
      <c r="AN97" s="8">
        <v>0</v>
      </c>
      <c r="AO97" s="8">
        <v>0</v>
      </c>
      <c r="AP97" s="8">
        <v>0</v>
      </c>
      <c r="AQ97" s="7">
        <f t="shared" ref="AQ97" si="238">SUM(AF97:AP97)</f>
        <v>0</v>
      </c>
      <c r="AR97" s="206" t="s">
        <v>464</v>
      </c>
      <c r="AS97" s="3" t="str">
        <f t="shared" si="144"/>
        <v>Forráshiányos a feladat!</v>
      </c>
      <c r="AU97" s="208" t="s">
        <v>132</v>
      </c>
      <c r="AV97" s="208" t="s">
        <v>132</v>
      </c>
      <c r="AW97" s="209">
        <f>COUNTA($G$3:G97)</f>
        <v>94</v>
      </c>
      <c r="AY97" s="9">
        <f>VLOOKUP($G97,Összesítő!$B:$F,3,FALSE)</f>
        <v>4228</v>
      </c>
      <c r="AZ97" s="9">
        <f t="shared" si="145"/>
        <v>0</v>
      </c>
      <c r="BA97" s="5">
        <f t="shared" si="146"/>
        <v>1</v>
      </c>
      <c r="BB97" s="5" t="str">
        <f t="shared" si="147"/>
        <v>H</v>
      </c>
      <c r="BC97" s="5">
        <f t="shared" ref="BC97" si="239">IF(OR(BB97="R",BB97="RH"),1,0)</f>
        <v>0</v>
      </c>
      <c r="BD97" s="5">
        <f t="shared" si="149"/>
        <v>0</v>
      </c>
      <c r="BE97" s="5">
        <f t="shared" si="150"/>
        <v>0</v>
      </c>
      <c r="BF97" s="9" t="str">
        <f t="shared" si="151"/>
        <v>Nem rövidtávú a feladat.</v>
      </c>
      <c r="BG97" s="5">
        <f t="shared" si="152"/>
        <v>1</v>
      </c>
      <c r="BH97" s="5">
        <f t="shared" si="153"/>
        <v>1</v>
      </c>
      <c r="BI97" s="5">
        <f t="shared" si="154"/>
        <v>1</v>
      </c>
      <c r="BJ97" s="5">
        <f t="shared" si="155"/>
        <v>1</v>
      </c>
      <c r="BK97" s="5">
        <f t="shared" ref="BK97" si="240">IF(AND($BJ97=1,$O97=$AQ97),1,IF(AND($BJ97=1,$O97&gt;$AQ97,AR97="igen"),1,0))</f>
        <v>1</v>
      </c>
      <c r="BL97" s="4" t="str">
        <f t="shared" si="157"/>
        <v>Forráshiányos a feladat!</v>
      </c>
      <c r="BM97" s="5">
        <f t="shared" si="158"/>
        <v>0</v>
      </c>
      <c r="BN97" s="5">
        <f t="shared" si="159"/>
        <v>1</v>
      </c>
      <c r="BO97" s="5">
        <f t="shared" si="160"/>
        <v>0</v>
      </c>
      <c r="BP97" s="5">
        <f t="shared" si="161"/>
        <v>0</v>
      </c>
      <c r="BQ97" s="5">
        <f t="shared" si="162"/>
        <v>0</v>
      </c>
      <c r="BR97" s="9">
        <f t="shared" si="163"/>
        <v>0</v>
      </c>
      <c r="BS97" s="5">
        <f t="shared" si="164"/>
        <v>0</v>
      </c>
      <c r="BT97" s="5">
        <f t="shared" si="165"/>
        <v>0</v>
      </c>
      <c r="BU97" s="5">
        <f t="shared" si="166"/>
        <v>1</v>
      </c>
      <c r="BV97" s="5">
        <f t="shared" si="167"/>
        <v>1</v>
      </c>
      <c r="BW97" s="5">
        <f t="shared" si="168"/>
        <v>1</v>
      </c>
      <c r="BX97" s="5">
        <f t="shared" si="169"/>
        <v>1</v>
      </c>
      <c r="BY97" s="5">
        <f t="shared" si="170"/>
        <v>1</v>
      </c>
      <c r="BZ97" s="5">
        <f t="shared" si="171"/>
        <v>1</v>
      </c>
      <c r="CA97" s="5">
        <f t="shared" si="172"/>
        <v>1</v>
      </c>
      <c r="CB97" s="5">
        <f t="shared" si="173"/>
        <v>1</v>
      </c>
      <c r="CC97" s="5">
        <f t="shared" si="174"/>
        <v>1</v>
      </c>
      <c r="CD97" s="5" t="str">
        <f t="shared" si="175"/>
        <v>?</v>
      </c>
      <c r="CE97" s="4" t="str">
        <f t="shared" ref="CE97" si="241">IF($BA97=0,$CD97,IF($BG97=0,"I. ütem forrása nincs kitöltve!",IF($BJ97=0,"II. ütem forrása nincs kitöltve!",IF($BD97=1,"Költségek üteme nem megfelelő (az időtartam és a költség üteme eltér)!",IF(AND(BH97=0,$BA97=1,$BJ97=1,$BD97=1),"Kötelező cellák kitöltve, de az I. ütem forrása hibás!",IF(AND(BJ97=0,$BA97=1,$BJ97=1,$BD97=1),"Kötelező cellák kitöltve, de a II. ütem forrása hibás!",IF(AND($BO97=1,$AZ97&lt;30),"Nullás a rövidtávú feladat és rövid (hiányzik) a hozzá tartozó indoklás!",IF(AND($BP97=1,$AZ97&lt;30),"Nullás a hosszútávú feladat és rövid (hiányzik) a hozzá tartozó indoklás!",IF(AND(BN97=1,C97="1811_RENDKÍVÜLI"),"II. ütemre nem tervezhet Rendkívüli feladatot!",IF(BH97=0,AD97,IF(BK97=0,AS97,IF(AND(BC97=1,$P97&gt;$N97),"EM rendelet 2. melléklet terhére elszámolt költség nem lehet nagyobb az I. ütemre tervezett tényleges költségnél!",IF($AC97&gt;$N97,"Többlet forrást jelölt meg az I. ütemnél! A forrás ne legyen több a költségnél.",IF($AQ97&gt;$O97,"Többlet forrást jelölt meg a II. ütemnél! A forrás ne legyen több a költségnél.","Kitöltés rendben!"))))))))))))))</f>
        <v>Kitöltés rendben!</v>
      </c>
      <c r="CF97" s="5">
        <f t="shared" ref="CF97" si="242">IF(A97="Kitöltés rendben!",1,0)</f>
        <v>1</v>
      </c>
      <c r="CG97" s="5">
        <f t="shared" si="178"/>
        <v>0</v>
      </c>
      <c r="CH97" s="5">
        <f t="shared" si="179"/>
        <v>1</v>
      </c>
    </row>
    <row r="98" spans="1:86" s="2" customFormat="1" ht="31.5" hidden="1" customHeight="1" x14ac:dyDescent="0.25">
      <c r="A98" s="1" t="str">
        <f t="shared" si="139"/>
        <v>Kitöltés rendben!</v>
      </c>
      <c r="B98" s="203">
        <v>0</v>
      </c>
      <c r="C98" s="202" t="s">
        <v>113</v>
      </c>
      <c r="D98" s="204" t="s">
        <v>420</v>
      </c>
      <c r="E98" s="204" t="s">
        <v>462</v>
      </c>
      <c r="F98" s="205" t="str">
        <f>VLOOKUP($G98,Összesítő!$B:$F,2,FALSE)</f>
        <v>21-30942-1-001-00-02</v>
      </c>
      <c r="G98" s="202" t="s">
        <v>367</v>
      </c>
      <c r="H98" s="205" t="str">
        <f>AY98&amp;"_"&amp;AW98&amp;"_FIV_"&amp;LEFT(Előlap!$B$6,4)</f>
        <v>4228_95_FIV_2026</v>
      </c>
      <c r="I98" s="205" t="str">
        <f>VLOOKUP($G98,Összesítő!$B:$F,5,FALSE)</f>
        <v>Gersekarát</v>
      </c>
      <c r="J98" s="205" t="str">
        <f>VLOOKUP($G98,Összesítő!$B:$F,4,FALSE)</f>
        <v>Gersekarát Község Önkormányzata</v>
      </c>
      <c r="K98" s="7">
        <f t="shared" si="140"/>
        <v>0</v>
      </c>
      <c r="L98" s="203">
        <v>2027</v>
      </c>
      <c r="M98" s="203">
        <v>2027</v>
      </c>
      <c r="N98" s="13">
        <v>0</v>
      </c>
      <c r="O98" s="8">
        <v>0</v>
      </c>
      <c r="P98" s="8">
        <v>0</v>
      </c>
      <c r="R98" s="8">
        <v>0</v>
      </c>
      <c r="S98" s="8">
        <v>0</v>
      </c>
      <c r="T98" s="8">
        <v>0</v>
      </c>
      <c r="U98" s="8">
        <v>0</v>
      </c>
      <c r="V98" s="8">
        <v>0</v>
      </c>
      <c r="W98" s="8">
        <v>0</v>
      </c>
      <c r="X98" s="8">
        <v>0</v>
      </c>
      <c r="Y98" s="8">
        <v>0</v>
      </c>
      <c r="Z98" s="8">
        <v>0</v>
      </c>
      <c r="AA98" s="8">
        <v>0</v>
      </c>
      <c r="AB98" s="8">
        <v>0</v>
      </c>
      <c r="AC98" s="7">
        <f t="shared" si="141"/>
        <v>0</v>
      </c>
      <c r="AD98" s="3" t="str">
        <f t="shared" si="142"/>
        <v>A forrás egyenlő a költséggel (I.ütem).</v>
      </c>
      <c r="AF98" s="8">
        <v>0</v>
      </c>
      <c r="AG98" s="8">
        <v>0</v>
      </c>
      <c r="AH98" s="8">
        <v>0</v>
      </c>
      <c r="AI98" s="8">
        <v>0</v>
      </c>
      <c r="AJ98" s="8">
        <v>0</v>
      </c>
      <c r="AK98" s="8">
        <v>0</v>
      </c>
      <c r="AL98" s="8">
        <v>0</v>
      </c>
      <c r="AM98" s="8">
        <v>0</v>
      </c>
      <c r="AN98" s="8">
        <v>0</v>
      </c>
      <c r="AO98" s="8">
        <v>0</v>
      </c>
      <c r="AP98" s="8">
        <v>0</v>
      </c>
      <c r="AQ98" s="7">
        <f t="shared" si="143"/>
        <v>0</v>
      </c>
      <c r="AR98" s="202" t="s">
        <v>464</v>
      </c>
      <c r="AS98" s="3" t="str">
        <f t="shared" si="144"/>
        <v>Nem hosszútávú a feladat.</v>
      </c>
      <c r="AU98" s="204" t="s">
        <v>465</v>
      </c>
      <c r="AV98" s="204" t="s">
        <v>132</v>
      </c>
      <c r="AW98" s="205">
        <f>COUNTA($G$3:G98)</f>
        <v>95</v>
      </c>
      <c r="AY98" s="9">
        <f>VLOOKUP($G98,Összesítő!$B:$F,3,FALSE)</f>
        <v>4228</v>
      </c>
      <c r="AZ98" s="9">
        <f t="shared" si="145"/>
        <v>39</v>
      </c>
      <c r="BA98" s="5">
        <f t="shared" si="146"/>
        <v>1</v>
      </c>
      <c r="BB98" s="5" t="str">
        <f t="shared" si="147"/>
        <v>R</v>
      </c>
      <c r="BC98" s="5">
        <f t="shared" si="148"/>
        <v>1</v>
      </c>
      <c r="BD98" s="5">
        <f t="shared" si="149"/>
        <v>0</v>
      </c>
      <c r="BE98" s="5">
        <f t="shared" si="150"/>
        <v>0</v>
      </c>
      <c r="BF98" s="9" t="str">
        <f t="shared" si="151"/>
        <v>A forrás egyenlő a költséggel (I.ütem).</v>
      </c>
      <c r="BG98" s="5">
        <f t="shared" si="152"/>
        <v>1</v>
      </c>
      <c r="BH98" s="5">
        <f t="shared" si="153"/>
        <v>1</v>
      </c>
      <c r="BI98" s="5">
        <f t="shared" si="154"/>
        <v>0</v>
      </c>
      <c r="BJ98" s="5">
        <f t="shared" si="155"/>
        <v>1</v>
      </c>
      <c r="BK98" s="5">
        <f t="shared" si="156"/>
        <v>1</v>
      </c>
      <c r="BL98" s="4" t="str">
        <f t="shared" si="157"/>
        <v>Nem hosszútávú a feladat.</v>
      </c>
      <c r="BM98" s="5">
        <f t="shared" si="158"/>
        <v>1</v>
      </c>
      <c r="BN98" s="5">
        <f t="shared" si="159"/>
        <v>0</v>
      </c>
      <c r="BO98" s="5">
        <f t="shared" si="160"/>
        <v>1</v>
      </c>
      <c r="BP98" s="5">
        <f t="shared" si="161"/>
        <v>0</v>
      </c>
      <c r="BQ98" s="5">
        <f t="shared" si="162"/>
        <v>1</v>
      </c>
      <c r="BR98" s="9" t="str">
        <f t="shared" si="163"/>
        <v>Nincs hosszútávú terv!</v>
      </c>
      <c r="BS98" s="5">
        <f t="shared" si="164"/>
        <v>1</v>
      </c>
      <c r="BT98" s="5">
        <f t="shared" si="165"/>
        <v>0</v>
      </c>
      <c r="BU98" s="5">
        <f t="shared" si="166"/>
        <v>1</v>
      </c>
      <c r="BV98" s="5">
        <f t="shared" si="167"/>
        <v>1</v>
      </c>
      <c r="BW98" s="5">
        <f t="shared" si="168"/>
        <v>1</v>
      </c>
      <c r="BX98" s="5">
        <f t="shared" si="169"/>
        <v>1</v>
      </c>
      <c r="BY98" s="5">
        <f t="shared" si="170"/>
        <v>1</v>
      </c>
      <c r="BZ98" s="5">
        <f t="shared" si="171"/>
        <v>1</v>
      </c>
      <c r="CA98" s="5">
        <f t="shared" si="172"/>
        <v>1</v>
      </c>
      <c r="CB98" s="5">
        <f t="shared" si="173"/>
        <v>1</v>
      </c>
      <c r="CC98" s="5">
        <f t="shared" si="174"/>
        <v>1</v>
      </c>
      <c r="CD98" s="5" t="str">
        <f t="shared" si="175"/>
        <v>?</v>
      </c>
      <c r="CE98" s="4" t="str">
        <f t="shared" si="176"/>
        <v>Kitöltés rendben!</v>
      </c>
      <c r="CF98" s="5">
        <f t="shared" si="177"/>
        <v>1</v>
      </c>
      <c r="CG98" s="5">
        <f t="shared" si="178"/>
        <v>1</v>
      </c>
      <c r="CH98" s="5">
        <f t="shared" si="179"/>
        <v>0</v>
      </c>
    </row>
    <row r="99" spans="1:86" s="2" customFormat="1" ht="45" hidden="1" customHeight="1" x14ac:dyDescent="0.25">
      <c r="A99" s="1" t="str">
        <f t="shared" si="139"/>
        <v>Kitöltés rendben!</v>
      </c>
      <c r="B99" s="203">
        <v>2</v>
      </c>
      <c r="C99" s="202" t="s">
        <v>36</v>
      </c>
      <c r="D99" s="204" t="s">
        <v>437</v>
      </c>
      <c r="E99" s="204" t="s">
        <v>462</v>
      </c>
      <c r="F99" s="205" t="str">
        <f>VLOOKUP($G99,Összesítő!$B:$F,2,FALSE)</f>
        <v>22-31583-1-001-01-13</v>
      </c>
      <c r="G99" s="202" t="s">
        <v>391</v>
      </c>
      <c r="H99" s="205" t="str">
        <f>AY99&amp;"_"&amp;AW99&amp;"_FIV_"&amp;LEFT(Előlap!$B$6,4)</f>
        <v>4229_96_FIV_2026</v>
      </c>
      <c r="I99" s="205" t="str">
        <f>VLOOKUP($G99,Összesítő!$B:$F,5,FALSE)</f>
        <v>Szentgotthárd</v>
      </c>
      <c r="J99" s="205" t="str">
        <f>VLOOKUP($G99,Összesítő!$B:$F,4,FALSE)</f>
        <v>Szentgotthárd Város Önkormányzata</v>
      </c>
      <c r="K99" s="7">
        <f t="shared" si="140"/>
        <v>650000</v>
      </c>
      <c r="L99" s="203">
        <v>2028</v>
      </c>
      <c r="M99" s="203">
        <v>2028</v>
      </c>
      <c r="N99" s="13">
        <v>0</v>
      </c>
      <c r="O99" s="8">
        <v>650000</v>
      </c>
      <c r="P99" s="8">
        <v>0</v>
      </c>
      <c r="R99" s="8">
        <v>0</v>
      </c>
      <c r="S99" s="8">
        <v>0</v>
      </c>
      <c r="T99" s="8">
        <v>0</v>
      </c>
      <c r="U99" s="8">
        <v>0</v>
      </c>
      <c r="V99" s="8">
        <v>0</v>
      </c>
      <c r="W99" s="8">
        <v>0</v>
      </c>
      <c r="X99" s="8">
        <v>0</v>
      </c>
      <c r="Y99" s="8">
        <v>0</v>
      </c>
      <c r="Z99" s="8">
        <v>0</v>
      </c>
      <c r="AA99" s="8">
        <v>0</v>
      </c>
      <c r="AB99" s="8">
        <v>0</v>
      </c>
      <c r="AC99" s="7">
        <f t="shared" si="141"/>
        <v>0</v>
      </c>
      <c r="AD99" s="3" t="str">
        <f t="shared" si="142"/>
        <v>Nem rövidtávú a feladat.</v>
      </c>
      <c r="AF99" s="8">
        <v>46000</v>
      </c>
      <c r="AG99" s="8">
        <v>0</v>
      </c>
      <c r="AH99" s="8">
        <v>14340</v>
      </c>
      <c r="AI99" s="8">
        <v>0</v>
      </c>
      <c r="AJ99" s="8">
        <v>0</v>
      </c>
      <c r="AK99" s="8">
        <v>0</v>
      </c>
      <c r="AL99" s="8">
        <v>0</v>
      </c>
      <c r="AM99" s="8">
        <v>0</v>
      </c>
      <c r="AN99" s="8">
        <v>0</v>
      </c>
      <c r="AO99" s="8">
        <v>0</v>
      </c>
      <c r="AP99" s="8">
        <v>0</v>
      </c>
      <c r="AQ99" s="7">
        <f t="shared" si="143"/>
        <v>60340</v>
      </c>
      <c r="AR99" s="202" t="s">
        <v>464</v>
      </c>
      <c r="AS99" s="3" t="str">
        <f t="shared" si="144"/>
        <v>Forráshiányos a feladat!</v>
      </c>
      <c r="AU99" s="204" t="s">
        <v>132</v>
      </c>
      <c r="AV99" s="204" t="s">
        <v>132</v>
      </c>
      <c r="AW99" s="205">
        <f>COUNTA($G$3:G99)</f>
        <v>96</v>
      </c>
      <c r="AY99" s="9">
        <f>VLOOKUP($G99,Összesítő!$B:$F,3,FALSE)</f>
        <v>4229</v>
      </c>
      <c r="AZ99" s="9">
        <f t="shared" si="145"/>
        <v>0</v>
      </c>
      <c r="BA99" s="5">
        <f t="shared" si="146"/>
        <v>1</v>
      </c>
      <c r="BB99" s="5" t="str">
        <f t="shared" si="147"/>
        <v>H</v>
      </c>
      <c r="BC99" s="5">
        <f t="shared" si="148"/>
        <v>0</v>
      </c>
      <c r="BD99" s="5">
        <f t="shared" si="149"/>
        <v>0</v>
      </c>
      <c r="BE99" s="5">
        <f t="shared" si="150"/>
        <v>0</v>
      </c>
      <c r="BF99" s="9" t="str">
        <f t="shared" si="151"/>
        <v>Nem rövidtávú a feladat.</v>
      </c>
      <c r="BG99" s="5">
        <f t="shared" si="152"/>
        <v>1</v>
      </c>
      <c r="BH99" s="5">
        <f t="shared" si="153"/>
        <v>1</v>
      </c>
      <c r="BI99" s="5">
        <f t="shared" si="154"/>
        <v>1</v>
      </c>
      <c r="BJ99" s="5">
        <f t="shared" si="155"/>
        <v>1</v>
      </c>
      <c r="BK99" s="5">
        <f t="shared" si="156"/>
        <v>1</v>
      </c>
      <c r="BL99" s="4" t="str">
        <f t="shared" si="157"/>
        <v>Forráshiányos a feladat!</v>
      </c>
      <c r="BM99" s="5">
        <f t="shared" si="158"/>
        <v>0</v>
      </c>
      <c r="BN99" s="5">
        <f t="shared" si="159"/>
        <v>1</v>
      </c>
      <c r="BO99" s="5">
        <f t="shared" si="160"/>
        <v>0</v>
      </c>
      <c r="BP99" s="5">
        <f t="shared" si="161"/>
        <v>0</v>
      </c>
      <c r="BQ99" s="5">
        <f t="shared" si="162"/>
        <v>0</v>
      </c>
      <c r="BR99" s="9">
        <f t="shared" si="163"/>
        <v>0</v>
      </c>
      <c r="BS99" s="5">
        <f t="shared" si="164"/>
        <v>0</v>
      </c>
      <c r="BT99" s="5">
        <f t="shared" si="165"/>
        <v>0</v>
      </c>
      <c r="BU99" s="5">
        <f t="shared" si="166"/>
        <v>1</v>
      </c>
      <c r="BV99" s="5">
        <f t="shared" si="167"/>
        <v>1</v>
      </c>
      <c r="BW99" s="5">
        <f t="shared" si="168"/>
        <v>1</v>
      </c>
      <c r="BX99" s="5">
        <f t="shared" si="169"/>
        <v>1</v>
      </c>
      <c r="BY99" s="5">
        <f t="shared" si="170"/>
        <v>1</v>
      </c>
      <c r="BZ99" s="5">
        <f t="shared" si="171"/>
        <v>1</v>
      </c>
      <c r="CA99" s="5">
        <f t="shared" si="172"/>
        <v>1</v>
      </c>
      <c r="CB99" s="5">
        <f t="shared" si="173"/>
        <v>1</v>
      </c>
      <c r="CC99" s="5">
        <f t="shared" si="174"/>
        <v>1</v>
      </c>
      <c r="CD99" s="5" t="str">
        <f t="shared" si="175"/>
        <v>?</v>
      </c>
      <c r="CE99" s="4" t="str">
        <f t="shared" si="176"/>
        <v>Kitöltés rendben!</v>
      </c>
      <c r="CF99" s="5">
        <f t="shared" si="177"/>
        <v>1</v>
      </c>
      <c r="CG99" s="5">
        <f t="shared" si="178"/>
        <v>0</v>
      </c>
      <c r="CH99" s="5">
        <f t="shared" si="179"/>
        <v>1</v>
      </c>
    </row>
    <row r="100" spans="1:86" s="2" customFormat="1" ht="45" hidden="1" customHeight="1" x14ac:dyDescent="0.25">
      <c r="A100" s="1" t="str">
        <f t="shared" si="139"/>
        <v>Kitöltés rendben!</v>
      </c>
      <c r="B100" s="203">
        <v>2</v>
      </c>
      <c r="C100" s="202" t="s">
        <v>75</v>
      </c>
      <c r="D100" s="204" t="s">
        <v>438</v>
      </c>
      <c r="E100" s="204" t="s">
        <v>462</v>
      </c>
      <c r="F100" s="205" t="str">
        <f>VLOOKUP($G100,Összesítő!$B:$F,2,FALSE)</f>
        <v>22-31583-1-001-01-13</v>
      </c>
      <c r="G100" s="202" t="s">
        <v>391</v>
      </c>
      <c r="H100" s="205" t="str">
        <f>AY100&amp;"_"&amp;AW100&amp;"_FIV_"&amp;LEFT(Előlap!$B$6,4)</f>
        <v>4229_97_FIV_2026</v>
      </c>
      <c r="I100" s="205" t="str">
        <f>VLOOKUP($G100,Összesítő!$B:$F,5,FALSE)</f>
        <v>Szentgotthárd</v>
      </c>
      <c r="J100" s="205" t="str">
        <f>VLOOKUP($G100,Összesítő!$B:$F,4,FALSE)</f>
        <v>Szentgotthárd Város Önkormányzata</v>
      </c>
      <c r="K100" s="7">
        <f t="shared" si="140"/>
        <v>70000</v>
      </c>
      <c r="L100" s="203">
        <v>2028</v>
      </c>
      <c r="M100" s="203">
        <v>2028</v>
      </c>
      <c r="N100" s="13">
        <v>0</v>
      </c>
      <c r="O100" s="8">
        <v>70000</v>
      </c>
      <c r="P100" s="8">
        <v>0</v>
      </c>
      <c r="R100" s="8">
        <v>0</v>
      </c>
      <c r="S100" s="8">
        <v>0</v>
      </c>
      <c r="T100" s="8">
        <v>0</v>
      </c>
      <c r="U100" s="8">
        <v>0</v>
      </c>
      <c r="V100" s="8">
        <v>0</v>
      </c>
      <c r="W100" s="8">
        <v>0</v>
      </c>
      <c r="X100" s="8">
        <v>0</v>
      </c>
      <c r="Y100" s="8">
        <v>0</v>
      </c>
      <c r="Z100" s="8">
        <v>0</v>
      </c>
      <c r="AA100" s="8">
        <v>0</v>
      </c>
      <c r="AB100" s="8">
        <v>0</v>
      </c>
      <c r="AC100" s="7">
        <f t="shared" si="141"/>
        <v>0</v>
      </c>
      <c r="AD100" s="3" t="str">
        <f t="shared" si="142"/>
        <v>Nem rövidtávú a feladat.</v>
      </c>
      <c r="AF100" s="8">
        <v>5000</v>
      </c>
      <c r="AG100" s="8">
        <v>0</v>
      </c>
      <c r="AH100" s="8">
        <v>0</v>
      </c>
      <c r="AI100" s="8">
        <v>0</v>
      </c>
      <c r="AJ100" s="8">
        <v>0</v>
      </c>
      <c r="AK100" s="8">
        <v>0</v>
      </c>
      <c r="AL100" s="8">
        <v>0</v>
      </c>
      <c r="AM100" s="8">
        <v>0</v>
      </c>
      <c r="AN100" s="8">
        <v>0</v>
      </c>
      <c r="AO100" s="8">
        <v>0</v>
      </c>
      <c r="AP100" s="8">
        <v>0</v>
      </c>
      <c r="AQ100" s="7">
        <f t="shared" si="143"/>
        <v>5000</v>
      </c>
      <c r="AR100" s="202" t="s">
        <v>464</v>
      </c>
      <c r="AS100" s="3" t="str">
        <f t="shared" si="144"/>
        <v>Forráshiányos a feladat!</v>
      </c>
      <c r="AU100" s="204" t="s">
        <v>132</v>
      </c>
      <c r="AV100" s="204" t="s">
        <v>132</v>
      </c>
      <c r="AW100" s="205">
        <f>COUNTA($G$3:G100)</f>
        <v>97</v>
      </c>
      <c r="AY100" s="9">
        <f>VLOOKUP($G100,Összesítő!$B:$F,3,FALSE)</f>
        <v>4229</v>
      </c>
      <c r="AZ100" s="9">
        <f t="shared" si="145"/>
        <v>0</v>
      </c>
      <c r="BA100" s="5">
        <f t="shared" si="146"/>
        <v>1</v>
      </c>
      <c r="BB100" s="5" t="str">
        <f t="shared" si="147"/>
        <v>H</v>
      </c>
      <c r="BC100" s="5">
        <f t="shared" si="148"/>
        <v>0</v>
      </c>
      <c r="BD100" s="5">
        <f t="shared" si="149"/>
        <v>0</v>
      </c>
      <c r="BE100" s="5">
        <f t="shared" si="150"/>
        <v>0</v>
      </c>
      <c r="BF100" s="9" t="str">
        <f t="shared" si="151"/>
        <v>Nem rövidtávú a feladat.</v>
      </c>
      <c r="BG100" s="5">
        <f t="shared" si="152"/>
        <v>1</v>
      </c>
      <c r="BH100" s="5">
        <f t="shared" si="153"/>
        <v>1</v>
      </c>
      <c r="BI100" s="5">
        <f t="shared" si="154"/>
        <v>1</v>
      </c>
      <c r="BJ100" s="5">
        <f t="shared" si="155"/>
        <v>1</v>
      </c>
      <c r="BK100" s="5">
        <f t="shared" si="156"/>
        <v>1</v>
      </c>
      <c r="BL100" s="4" t="str">
        <f t="shared" si="157"/>
        <v>Forráshiányos a feladat!</v>
      </c>
      <c r="BM100" s="5">
        <f t="shared" si="158"/>
        <v>0</v>
      </c>
      <c r="BN100" s="5">
        <f t="shared" si="159"/>
        <v>1</v>
      </c>
      <c r="BO100" s="5">
        <f t="shared" si="160"/>
        <v>0</v>
      </c>
      <c r="BP100" s="5">
        <f t="shared" si="161"/>
        <v>0</v>
      </c>
      <c r="BQ100" s="5">
        <f t="shared" si="162"/>
        <v>0</v>
      </c>
      <c r="BR100" s="9">
        <f t="shared" si="163"/>
        <v>0</v>
      </c>
      <c r="BS100" s="5">
        <f t="shared" si="164"/>
        <v>0</v>
      </c>
      <c r="BT100" s="5">
        <f t="shared" si="165"/>
        <v>0</v>
      </c>
      <c r="BU100" s="5">
        <f t="shared" si="166"/>
        <v>1</v>
      </c>
      <c r="BV100" s="5">
        <f t="shared" si="167"/>
        <v>1</v>
      </c>
      <c r="BW100" s="5">
        <f t="shared" si="168"/>
        <v>1</v>
      </c>
      <c r="BX100" s="5">
        <f t="shared" si="169"/>
        <v>1</v>
      </c>
      <c r="BY100" s="5">
        <f t="shared" si="170"/>
        <v>1</v>
      </c>
      <c r="BZ100" s="5">
        <f t="shared" si="171"/>
        <v>1</v>
      </c>
      <c r="CA100" s="5">
        <f t="shared" si="172"/>
        <v>1</v>
      </c>
      <c r="CB100" s="5">
        <f t="shared" si="173"/>
        <v>1</v>
      </c>
      <c r="CC100" s="5">
        <f t="shared" si="174"/>
        <v>1</v>
      </c>
      <c r="CD100" s="5" t="str">
        <f t="shared" si="175"/>
        <v>?</v>
      </c>
      <c r="CE100" s="4" t="str">
        <f t="shared" si="176"/>
        <v>Kitöltés rendben!</v>
      </c>
      <c r="CF100" s="5">
        <f t="shared" si="177"/>
        <v>1</v>
      </c>
      <c r="CG100" s="5">
        <f t="shared" si="178"/>
        <v>0</v>
      </c>
      <c r="CH100" s="5">
        <f t="shared" si="179"/>
        <v>1</v>
      </c>
    </row>
    <row r="101" spans="1:86" s="2" customFormat="1" ht="45" hidden="1" customHeight="1" x14ac:dyDescent="0.25">
      <c r="A101" s="1" t="str">
        <f t="shared" si="139"/>
        <v>Kitöltés rendben!</v>
      </c>
      <c r="B101" s="203">
        <v>2</v>
      </c>
      <c r="C101" s="202" t="s">
        <v>108</v>
      </c>
      <c r="D101" s="204" t="s">
        <v>467</v>
      </c>
      <c r="E101" s="204" t="s">
        <v>462</v>
      </c>
      <c r="F101" s="205" t="str">
        <f>VLOOKUP($G101,Összesítő!$B:$F,2,FALSE)</f>
        <v>22-31583-1-001-01-13</v>
      </c>
      <c r="G101" s="202" t="s">
        <v>391</v>
      </c>
      <c r="H101" s="205" t="str">
        <f>AY101&amp;"_"&amp;AW101&amp;"_FIV_"&amp;LEFT(Előlap!$B$6,4)</f>
        <v>4229_98_FIV_2026</v>
      </c>
      <c r="I101" s="205" t="str">
        <f>VLOOKUP($G101,Összesítő!$B:$F,5,FALSE)</f>
        <v>Szentgotthárd</v>
      </c>
      <c r="J101" s="205" t="str">
        <f>VLOOKUP($G101,Összesítő!$B:$F,4,FALSE)</f>
        <v>Szentgotthárd Város Önkormányzata</v>
      </c>
      <c r="K101" s="7">
        <f t="shared" si="140"/>
        <v>20000</v>
      </c>
      <c r="L101" s="203">
        <v>2028</v>
      </c>
      <c r="M101" s="203">
        <v>2036</v>
      </c>
      <c r="N101" s="13">
        <v>0</v>
      </c>
      <c r="O101" s="8">
        <v>20000</v>
      </c>
      <c r="P101" s="8">
        <v>0</v>
      </c>
      <c r="R101" s="8">
        <v>0</v>
      </c>
      <c r="S101" s="8">
        <v>0</v>
      </c>
      <c r="T101" s="8">
        <v>0</v>
      </c>
      <c r="U101" s="8">
        <v>0</v>
      </c>
      <c r="V101" s="8">
        <v>0</v>
      </c>
      <c r="W101" s="8">
        <v>0</v>
      </c>
      <c r="X101" s="8">
        <v>0</v>
      </c>
      <c r="Y101" s="8">
        <v>0</v>
      </c>
      <c r="Z101" s="8">
        <v>0</v>
      </c>
      <c r="AA101" s="8">
        <v>0</v>
      </c>
      <c r="AB101" s="8">
        <v>0</v>
      </c>
      <c r="AC101" s="7">
        <f t="shared" si="141"/>
        <v>0</v>
      </c>
      <c r="AD101" s="3" t="str">
        <f t="shared" si="142"/>
        <v>Nem rövidtávú a feladat.</v>
      </c>
      <c r="AF101" s="8">
        <v>0</v>
      </c>
      <c r="AG101" s="8">
        <v>0</v>
      </c>
      <c r="AH101" s="8">
        <v>0</v>
      </c>
      <c r="AI101" s="8">
        <v>0</v>
      </c>
      <c r="AJ101" s="8">
        <v>0</v>
      </c>
      <c r="AK101" s="8">
        <v>0</v>
      </c>
      <c r="AL101" s="8">
        <v>0</v>
      </c>
      <c r="AM101" s="8">
        <v>0</v>
      </c>
      <c r="AN101" s="8">
        <v>0</v>
      </c>
      <c r="AO101" s="8">
        <v>0</v>
      </c>
      <c r="AP101" s="8">
        <v>0</v>
      </c>
      <c r="AQ101" s="7">
        <f t="shared" si="143"/>
        <v>0</v>
      </c>
      <c r="AR101" s="202" t="s">
        <v>464</v>
      </c>
      <c r="AS101" s="3" t="str">
        <f t="shared" si="144"/>
        <v>Forráshiányos a feladat!</v>
      </c>
      <c r="AU101" s="204" t="s">
        <v>132</v>
      </c>
      <c r="AV101" s="204" t="s">
        <v>132</v>
      </c>
      <c r="AW101" s="205">
        <f>COUNTA($G$3:G101)</f>
        <v>98</v>
      </c>
      <c r="AY101" s="9">
        <f>VLOOKUP($G101,Összesítő!$B:$F,3,FALSE)</f>
        <v>4229</v>
      </c>
      <c r="AZ101" s="9">
        <f t="shared" si="145"/>
        <v>0</v>
      </c>
      <c r="BA101" s="5">
        <f t="shared" si="146"/>
        <v>1</v>
      </c>
      <c r="BB101" s="5" t="str">
        <f t="shared" si="147"/>
        <v>H</v>
      </c>
      <c r="BC101" s="5">
        <f t="shared" si="148"/>
        <v>0</v>
      </c>
      <c r="BD101" s="5">
        <f t="shared" si="149"/>
        <v>0</v>
      </c>
      <c r="BE101" s="5">
        <f t="shared" si="150"/>
        <v>0</v>
      </c>
      <c r="BF101" s="9" t="str">
        <f t="shared" si="151"/>
        <v>Nem rövidtávú a feladat.</v>
      </c>
      <c r="BG101" s="5">
        <f t="shared" si="152"/>
        <v>1</v>
      </c>
      <c r="BH101" s="5">
        <f t="shared" si="153"/>
        <v>1</v>
      </c>
      <c r="BI101" s="5">
        <f t="shared" si="154"/>
        <v>1</v>
      </c>
      <c r="BJ101" s="5">
        <f t="shared" si="155"/>
        <v>1</v>
      </c>
      <c r="BK101" s="5">
        <f t="shared" si="156"/>
        <v>1</v>
      </c>
      <c r="BL101" s="4" t="str">
        <f t="shared" si="157"/>
        <v>Forráshiányos a feladat!</v>
      </c>
      <c r="BM101" s="5">
        <f t="shared" si="158"/>
        <v>0</v>
      </c>
      <c r="BN101" s="5">
        <f t="shared" si="159"/>
        <v>1</v>
      </c>
      <c r="BO101" s="5">
        <f t="shared" si="160"/>
        <v>0</v>
      </c>
      <c r="BP101" s="5">
        <f t="shared" si="161"/>
        <v>0</v>
      </c>
      <c r="BQ101" s="5">
        <f t="shared" si="162"/>
        <v>0</v>
      </c>
      <c r="BR101" s="9">
        <f t="shared" si="163"/>
        <v>0</v>
      </c>
      <c r="BS101" s="5">
        <f t="shared" si="164"/>
        <v>0</v>
      </c>
      <c r="BT101" s="5">
        <f t="shared" si="165"/>
        <v>0</v>
      </c>
      <c r="BU101" s="5">
        <f t="shared" si="166"/>
        <v>1</v>
      </c>
      <c r="BV101" s="5">
        <f t="shared" si="167"/>
        <v>1</v>
      </c>
      <c r="BW101" s="5">
        <f t="shared" si="168"/>
        <v>1</v>
      </c>
      <c r="BX101" s="5">
        <f t="shared" si="169"/>
        <v>1</v>
      </c>
      <c r="BY101" s="5">
        <f t="shared" si="170"/>
        <v>1</v>
      </c>
      <c r="BZ101" s="5">
        <f t="shared" si="171"/>
        <v>1</v>
      </c>
      <c r="CA101" s="5">
        <f t="shared" si="172"/>
        <v>1</v>
      </c>
      <c r="CB101" s="5">
        <f t="shared" si="173"/>
        <v>1</v>
      </c>
      <c r="CC101" s="5">
        <f t="shared" si="174"/>
        <v>1</v>
      </c>
      <c r="CD101" s="5" t="str">
        <f t="shared" si="175"/>
        <v>?</v>
      </c>
      <c r="CE101" s="4" t="str">
        <f t="shared" si="176"/>
        <v>Kitöltés rendben!</v>
      </c>
      <c r="CF101" s="5">
        <f t="shared" si="177"/>
        <v>1</v>
      </c>
      <c r="CG101" s="5">
        <f t="shared" si="178"/>
        <v>0</v>
      </c>
      <c r="CH101" s="5">
        <f t="shared" si="179"/>
        <v>1</v>
      </c>
    </row>
    <row r="102" spans="1:86" s="2" customFormat="1" ht="45" hidden="1" customHeight="1" x14ac:dyDescent="0.25">
      <c r="A102" s="1" t="str">
        <f t="shared" ref="A102" si="243">IF($G102="","Nincs VKR kiválasztva!",CE102)</f>
        <v>Kitöltés rendben!</v>
      </c>
      <c r="B102" s="207">
        <v>1</v>
      </c>
      <c r="C102" s="206" t="s">
        <v>75</v>
      </c>
      <c r="D102" s="208" t="s">
        <v>417</v>
      </c>
      <c r="E102" s="208" t="s">
        <v>462</v>
      </c>
      <c r="F102" s="209" t="str">
        <f>VLOOKUP($G102,Összesítő!$B:$F,2,FALSE)</f>
        <v>22-31583-1-001-01-13</v>
      </c>
      <c r="G102" s="206" t="s">
        <v>391</v>
      </c>
      <c r="H102" s="209" t="str">
        <f>AY102&amp;"_"&amp;AW102&amp;"_FIV_"&amp;LEFT(Előlap!$B$6,4)</f>
        <v>4229_99_FIV_2026</v>
      </c>
      <c r="I102" s="209" t="str">
        <f>VLOOKUP($G102,Összesítő!$B:$F,5,FALSE)</f>
        <v>Szentgotthárd</v>
      </c>
      <c r="J102" s="209" t="str">
        <f>VLOOKUP($G102,Összesítő!$B:$F,4,FALSE)</f>
        <v>Szentgotthárd Város Önkormányzata</v>
      </c>
      <c r="K102" s="7">
        <f t="shared" ref="K102" si="244">N102+O102</f>
        <v>239000</v>
      </c>
      <c r="L102" s="207">
        <v>2027</v>
      </c>
      <c r="M102" s="207">
        <v>2036</v>
      </c>
      <c r="N102" s="13">
        <v>14000</v>
      </c>
      <c r="O102" s="8">
        <v>225000</v>
      </c>
      <c r="P102" s="8">
        <v>0</v>
      </c>
      <c r="R102" s="8">
        <v>0</v>
      </c>
      <c r="S102" s="8">
        <v>0</v>
      </c>
      <c r="T102" s="8">
        <v>0</v>
      </c>
      <c r="U102" s="8">
        <v>14000</v>
      </c>
      <c r="V102" s="8">
        <v>0</v>
      </c>
      <c r="W102" s="8">
        <v>0</v>
      </c>
      <c r="X102" s="8">
        <v>0</v>
      </c>
      <c r="Y102" s="8">
        <v>0</v>
      </c>
      <c r="Z102" s="8">
        <v>0</v>
      </c>
      <c r="AA102" s="8">
        <v>0</v>
      </c>
      <c r="AB102" s="8">
        <v>0</v>
      </c>
      <c r="AC102" s="7">
        <f t="shared" ref="AC102" si="245">SUM(R102:AB102)</f>
        <v>14000</v>
      </c>
      <c r="AD102" s="3" t="str">
        <f t="shared" ref="AD102" si="246">IF($G102="","Nincs VKR kiválasztva!",IF(BA102=0,"Hiányos kitöltés!",BF102))</f>
        <v>A forrás egyenlő a költséggel (I.ütem).</v>
      </c>
      <c r="AF102" s="8">
        <v>15000</v>
      </c>
      <c r="AG102" s="8">
        <v>0</v>
      </c>
      <c r="AH102" s="8">
        <v>0</v>
      </c>
      <c r="AI102" s="8">
        <v>0</v>
      </c>
      <c r="AJ102" s="8">
        <v>0</v>
      </c>
      <c r="AK102" s="8">
        <v>0</v>
      </c>
      <c r="AL102" s="8">
        <v>0</v>
      </c>
      <c r="AM102" s="8">
        <v>0</v>
      </c>
      <c r="AN102" s="8">
        <v>0</v>
      </c>
      <c r="AO102" s="8">
        <v>0</v>
      </c>
      <c r="AP102" s="8">
        <v>0</v>
      </c>
      <c r="AQ102" s="7">
        <f t="shared" ref="AQ102" si="247">SUM(AF102:AP102)</f>
        <v>15000</v>
      </c>
      <c r="AR102" s="206" t="s">
        <v>464</v>
      </c>
      <c r="AS102" s="3" t="str">
        <f t="shared" si="144"/>
        <v>Forráshiányos a feladat!</v>
      </c>
      <c r="AU102" s="208" t="s">
        <v>132</v>
      </c>
      <c r="AV102" s="208" t="s">
        <v>132</v>
      </c>
      <c r="AW102" s="209">
        <f>COUNTA($G$3:G102)</f>
        <v>99</v>
      </c>
      <c r="AY102" s="9">
        <f>VLOOKUP($G102,Összesítő!$B:$F,3,FALSE)</f>
        <v>4229</v>
      </c>
      <c r="AZ102" s="9">
        <f t="shared" si="145"/>
        <v>0</v>
      </c>
      <c r="BA102" s="5">
        <f t="shared" si="146"/>
        <v>1</v>
      </c>
      <c r="BB102" s="5" t="str">
        <f t="shared" si="147"/>
        <v>RH</v>
      </c>
      <c r="BC102" s="5">
        <f t="shared" ref="BC102" si="248">IF(OR(BB102="R",BB102="RH"),1,0)</f>
        <v>1</v>
      </c>
      <c r="BD102" s="5">
        <f t="shared" si="149"/>
        <v>0</v>
      </c>
      <c r="BE102" s="5">
        <f t="shared" si="150"/>
        <v>0</v>
      </c>
      <c r="BF102" s="9" t="str">
        <f t="shared" si="151"/>
        <v>A forrás egyenlő a költséggel (I.ütem).</v>
      </c>
      <c r="BG102" s="5">
        <f t="shared" si="152"/>
        <v>1</v>
      </c>
      <c r="BH102" s="5">
        <f t="shared" si="153"/>
        <v>1</v>
      </c>
      <c r="BI102" s="5">
        <f t="shared" si="154"/>
        <v>1</v>
      </c>
      <c r="BJ102" s="5">
        <f t="shared" si="155"/>
        <v>1</v>
      </c>
      <c r="BK102" s="5">
        <f t="shared" ref="BK102" si="249">IF(AND($BJ102=1,$O102=$AQ102),1,IF(AND($BJ102=1,$O102&gt;$AQ102,AR102="igen"),1,0))</f>
        <v>1</v>
      </c>
      <c r="BL102" s="4" t="str">
        <f t="shared" si="157"/>
        <v>Forráshiányos a feladat!</v>
      </c>
      <c r="BM102" s="5">
        <f t="shared" si="158"/>
        <v>0</v>
      </c>
      <c r="BN102" s="5">
        <f t="shared" si="159"/>
        <v>1</v>
      </c>
      <c r="BO102" s="5">
        <f t="shared" si="160"/>
        <v>0</v>
      </c>
      <c r="BP102" s="5">
        <f t="shared" si="161"/>
        <v>0</v>
      </c>
      <c r="BQ102" s="5">
        <f t="shared" si="162"/>
        <v>0</v>
      </c>
      <c r="BR102" s="9">
        <f t="shared" si="163"/>
        <v>0</v>
      </c>
      <c r="BS102" s="5">
        <f t="shared" si="164"/>
        <v>0</v>
      </c>
      <c r="BT102" s="5">
        <f t="shared" si="165"/>
        <v>0</v>
      </c>
      <c r="BU102" s="5">
        <f t="shared" si="166"/>
        <v>1</v>
      </c>
      <c r="BV102" s="5">
        <f t="shared" si="167"/>
        <v>1</v>
      </c>
      <c r="BW102" s="5">
        <f t="shared" si="168"/>
        <v>1</v>
      </c>
      <c r="BX102" s="5">
        <f t="shared" si="169"/>
        <v>1</v>
      </c>
      <c r="BY102" s="5">
        <f t="shared" si="170"/>
        <v>1</v>
      </c>
      <c r="BZ102" s="5">
        <f t="shared" si="171"/>
        <v>1</v>
      </c>
      <c r="CA102" s="5">
        <f t="shared" si="172"/>
        <v>1</v>
      </c>
      <c r="CB102" s="5">
        <f t="shared" si="173"/>
        <v>1</v>
      </c>
      <c r="CC102" s="5">
        <f t="shared" si="174"/>
        <v>1</v>
      </c>
      <c r="CD102" s="5" t="str">
        <f t="shared" si="175"/>
        <v>?</v>
      </c>
      <c r="CE102" s="4" t="str">
        <f t="shared" ref="CE102" si="250">IF($BA102=0,$CD102,IF($BG102=0,"I. ütem forrása nincs kitöltve!",IF($BJ102=0,"II. ütem forrása nincs kitöltve!",IF($BD102=1,"Költségek üteme nem megfelelő (az időtartam és a költség üteme eltér)!",IF(AND(BH102=0,$BA102=1,$BJ102=1,$BD102=1),"Kötelező cellák kitöltve, de az I. ütem forrása hibás!",IF(AND(BJ102=0,$BA102=1,$BJ102=1,$BD102=1),"Kötelező cellák kitöltve, de a II. ütem forrása hibás!",IF(AND($BO102=1,$AZ102&lt;30),"Nullás a rövidtávú feladat és rövid (hiányzik) a hozzá tartozó indoklás!",IF(AND($BP102=1,$AZ102&lt;30),"Nullás a hosszútávú feladat és rövid (hiányzik) a hozzá tartozó indoklás!",IF(AND(BN102=1,C102="1811_RENDKÍVÜLI"),"II. ütemre nem tervezhet Rendkívüli feladatot!",IF(BH102=0,AD102,IF(BK102=0,AS102,IF(AND(BC102=1,$P102&gt;$N102),"EM rendelet 2. melléklet terhére elszámolt költség nem lehet nagyobb az I. ütemre tervezett tényleges költségnél!",IF($AC102&gt;$N102,"Többlet forrást jelölt meg az I. ütemnél! A forrás ne legyen több a költségnél.",IF($AQ102&gt;$O102,"Többlet forrást jelölt meg a II. ütemnél! A forrás ne legyen több a költségnél.","Kitöltés rendben!"))))))))))))))</f>
        <v>Kitöltés rendben!</v>
      </c>
      <c r="CF102" s="5">
        <f t="shared" ref="CF102" si="251">IF(A102="Kitöltés rendben!",1,0)</f>
        <v>1</v>
      </c>
      <c r="CG102" s="5">
        <f t="shared" si="178"/>
        <v>1</v>
      </c>
      <c r="CH102" s="5">
        <f t="shared" si="179"/>
        <v>1</v>
      </c>
    </row>
    <row r="103" spans="1:86" s="2" customFormat="1" ht="60" hidden="1" customHeight="1" x14ac:dyDescent="0.25">
      <c r="A103" s="1" t="str">
        <f t="shared" si="139"/>
        <v>Kitöltés rendben!</v>
      </c>
      <c r="B103" s="203">
        <v>2</v>
      </c>
      <c r="C103" s="202" t="s">
        <v>98</v>
      </c>
      <c r="D103" s="204" t="s">
        <v>416</v>
      </c>
      <c r="E103" s="204" t="s">
        <v>462</v>
      </c>
      <c r="F103" s="205" t="str">
        <f>VLOOKUP($G103,Összesítő!$B:$F,2,FALSE)</f>
        <v>21-21537-1-002-00-10</v>
      </c>
      <c r="G103" s="202" t="s">
        <v>331</v>
      </c>
      <c r="H103" s="205" t="str">
        <f>AY103&amp;"_"&amp;AW103&amp;"_FIV_"&amp;LEFT(Előlap!$B$6,4)</f>
        <v>4220_100_FIV_2026</v>
      </c>
      <c r="I103" s="205" t="str">
        <f>VLOOKUP($G103,Összesítő!$B:$F,5,FALSE)</f>
        <v>Uraiújfalu, Vámoscsalád</v>
      </c>
      <c r="J103" s="205" t="str">
        <f>VLOOKUP($G103,Összesítő!$B:$F,4,FALSE)</f>
        <v>Uraiújfalu Községi Önkormányzat, Vámoscsalád Községi Önkormányzat</v>
      </c>
      <c r="K103" s="7">
        <f t="shared" si="140"/>
        <v>60000</v>
      </c>
      <c r="L103" s="203">
        <v>2028</v>
      </c>
      <c r="M103" s="203">
        <v>2036</v>
      </c>
      <c r="N103" s="13">
        <v>0</v>
      </c>
      <c r="O103" s="8">
        <v>60000</v>
      </c>
      <c r="P103" s="8">
        <v>0</v>
      </c>
      <c r="R103" s="8">
        <v>0</v>
      </c>
      <c r="S103" s="8">
        <v>0</v>
      </c>
      <c r="T103" s="8">
        <v>0</v>
      </c>
      <c r="U103" s="8">
        <v>0</v>
      </c>
      <c r="V103" s="8">
        <v>0</v>
      </c>
      <c r="W103" s="8">
        <v>0</v>
      </c>
      <c r="X103" s="8">
        <v>0</v>
      </c>
      <c r="Y103" s="8">
        <v>0</v>
      </c>
      <c r="Z103" s="8">
        <v>0</v>
      </c>
      <c r="AA103" s="8">
        <v>0</v>
      </c>
      <c r="AB103" s="8">
        <v>0</v>
      </c>
      <c r="AC103" s="7">
        <f t="shared" si="141"/>
        <v>0</v>
      </c>
      <c r="AD103" s="3" t="str">
        <f t="shared" si="142"/>
        <v>Nem rövidtávú a feladat.</v>
      </c>
      <c r="AF103" s="8">
        <v>6650</v>
      </c>
      <c r="AG103" s="8">
        <v>0</v>
      </c>
      <c r="AH103" s="8">
        <v>630</v>
      </c>
      <c r="AI103" s="8">
        <v>0</v>
      </c>
      <c r="AJ103" s="8">
        <v>0</v>
      </c>
      <c r="AK103" s="8">
        <v>0</v>
      </c>
      <c r="AL103" s="8">
        <v>0</v>
      </c>
      <c r="AM103" s="8">
        <v>0</v>
      </c>
      <c r="AN103" s="8">
        <v>0</v>
      </c>
      <c r="AO103" s="8">
        <v>0</v>
      </c>
      <c r="AP103" s="8">
        <v>0</v>
      </c>
      <c r="AQ103" s="7">
        <f t="shared" si="143"/>
        <v>7280</v>
      </c>
      <c r="AR103" s="202" t="s">
        <v>464</v>
      </c>
      <c r="AS103" s="3" t="str">
        <f t="shared" si="144"/>
        <v>Forráshiányos a feladat!</v>
      </c>
      <c r="AU103" s="204" t="s">
        <v>132</v>
      </c>
      <c r="AV103" s="204" t="s">
        <v>132</v>
      </c>
      <c r="AW103" s="205">
        <f>COUNTA($G$3:G103)</f>
        <v>100</v>
      </c>
      <c r="AY103" s="9">
        <f>VLOOKUP($G103,Összesítő!$B:$F,3,FALSE)</f>
        <v>4220</v>
      </c>
      <c r="AZ103" s="9">
        <f t="shared" si="145"/>
        <v>0</v>
      </c>
      <c r="BA103" s="5">
        <f t="shared" si="146"/>
        <v>1</v>
      </c>
      <c r="BB103" s="5" t="str">
        <f t="shared" si="147"/>
        <v>H</v>
      </c>
      <c r="BC103" s="5">
        <f t="shared" si="148"/>
        <v>0</v>
      </c>
      <c r="BD103" s="5">
        <f t="shared" si="149"/>
        <v>0</v>
      </c>
      <c r="BE103" s="5">
        <f t="shared" si="150"/>
        <v>0</v>
      </c>
      <c r="BF103" s="9" t="str">
        <f t="shared" si="151"/>
        <v>Nem rövidtávú a feladat.</v>
      </c>
      <c r="BG103" s="5">
        <f t="shared" si="152"/>
        <v>1</v>
      </c>
      <c r="BH103" s="5">
        <f t="shared" si="153"/>
        <v>1</v>
      </c>
      <c r="BI103" s="5">
        <f t="shared" si="154"/>
        <v>1</v>
      </c>
      <c r="BJ103" s="5">
        <f t="shared" si="155"/>
        <v>1</v>
      </c>
      <c r="BK103" s="5">
        <f t="shared" si="156"/>
        <v>1</v>
      </c>
      <c r="BL103" s="4" t="str">
        <f t="shared" si="157"/>
        <v>Forráshiányos a feladat!</v>
      </c>
      <c r="BM103" s="5">
        <f t="shared" si="158"/>
        <v>0</v>
      </c>
      <c r="BN103" s="5">
        <f t="shared" si="159"/>
        <v>1</v>
      </c>
      <c r="BO103" s="5">
        <f t="shared" si="160"/>
        <v>0</v>
      </c>
      <c r="BP103" s="5">
        <f t="shared" si="161"/>
        <v>0</v>
      </c>
      <c r="BQ103" s="5">
        <f t="shared" si="162"/>
        <v>0</v>
      </c>
      <c r="BR103" s="9">
        <f t="shared" si="163"/>
        <v>0</v>
      </c>
      <c r="BS103" s="5">
        <f t="shared" si="164"/>
        <v>0</v>
      </c>
      <c r="BT103" s="5">
        <f t="shared" si="165"/>
        <v>0</v>
      </c>
      <c r="BU103" s="5">
        <f t="shared" si="166"/>
        <v>1</v>
      </c>
      <c r="BV103" s="5">
        <f t="shared" si="167"/>
        <v>1</v>
      </c>
      <c r="BW103" s="5">
        <f t="shared" si="168"/>
        <v>1</v>
      </c>
      <c r="BX103" s="5">
        <f t="shared" si="169"/>
        <v>1</v>
      </c>
      <c r="BY103" s="5">
        <f t="shared" si="170"/>
        <v>1</v>
      </c>
      <c r="BZ103" s="5">
        <f t="shared" si="171"/>
        <v>1</v>
      </c>
      <c r="CA103" s="5">
        <f t="shared" si="172"/>
        <v>1</v>
      </c>
      <c r="CB103" s="5">
        <f t="shared" si="173"/>
        <v>1</v>
      </c>
      <c r="CC103" s="5">
        <f t="shared" si="174"/>
        <v>1</v>
      </c>
      <c r="CD103" s="5" t="str">
        <f t="shared" si="175"/>
        <v>?</v>
      </c>
      <c r="CE103" s="4" t="str">
        <f t="shared" si="176"/>
        <v>Kitöltés rendben!</v>
      </c>
      <c r="CF103" s="5">
        <f t="shared" si="177"/>
        <v>1</v>
      </c>
      <c r="CG103" s="5">
        <f t="shared" si="178"/>
        <v>0</v>
      </c>
      <c r="CH103" s="5">
        <f t="shared" si="179"/>
        <v>1</v>
      </c>
    </row>
    <row r="104" spans="1:86" s="2" customFormat="1" ht="60" hidden="1" customHeight="1" x14ac:dyDescent="0.25">
      <c r="A104" s="1" t="str">
        <f t="shared" si="139"/>
        <v>Kitöltés rendben!</v>
      </c>
      <c r="B104" s="203">
        <v>2</v>
      </c>
      <c r="C104" s="202" t="s">
        <v>75</v>
      </c>
      <c r="D104" s="204" t="s">
        <v>417</v>
      </c>
      <c r="E104" s="204" t="s">
        <v>462</v>
      </c>
      <c r="F104" s="205" t="str">
        <f>VLOOKUP($G104,Összesítő!$B:$F,2,FALSE)</f>
        <v>21-21537-1-002-00-10</v>
      </c>
      <c r="G104" s="202" t="s">
        <v>331</v>
      </c>
      <c r="H104" s="205" t="str">
        <f>AY104&amp;"_"&amp;AW104&amp;"_FIV_"&amp;LEFT(Előlap!$B$6,4)</f>
        <v>4220_101_FIV_2026</v>
      </c>
      <c r="I104" s="205" t="str">
        <f>VLOOKUP($G104,Összesítő!$B:$F,5,FALSE)</f>
        <v>Uraiújfalu, Vámoscsalád</v>
      </c>
      <c r="J104" s="205" t="str">
        <f>VLOOKUP($G104,Összesítő!$B:$F,4,FALSE)</f>
        <v>Uraiújfalu Községi Önkormányzat, Vámoscsalád Községi Önkormányzat</v>
      </c>
      <c r="K104" s="7">
        <f t="shared" si="140"/>
        <v>5000</v>
      </c>
      <c r="L104" s="203">
        <v>2028</v>
      </c>
      <c r="M104" s="203">
        <v>2036</v>
      </c>
      <c r="N104" s="13">
        <v>0</v>
      </c>
      <c r="O104" s="8">
        <v>5000</v>
      </c>
      <c r="P104" s="8">
        <v>0</v>
      </c>
      <c r="R104" s="8">
        <v>0</v>
      </c>
      <c r="S104" s="8">
        <v>0</v>
      </c>
      <c r="T104" s="8">
        <v>0</v>
      </c>
      <c r="U104" s="8">
        <v>0</v>
      </c>
      <c r="V104" s="8">
        <v>0</v>
      </c>
      <c r="W104" s="8">
        <v>0</v>
      </c>
      <c r="X104" s="8">
        <v>0</v>
      </c>
      <c r="Y104" s="8">
        <v>0</v>
      </c>
      <c r="Z104" s="8">
        <v>0</v>
      </c>
      <c r="AA104" s="8">
        <v>0</v>
      </c>
      <c r="AB104" s="8">
        <v>0</v>
      </c>
      <c r="AC104" s="7">
        <f t="shared" si="141"/>
        <v>0</v>
      </c>
      <c r="AD104" s="3" t="str">
        <f t="shared" si="142"/>
        <v>Nem rövidtávú a feladat.</v>
      </c>
      <c r="AF104" s="8">
        <v>600</v>
      </c>
      <c r="AG104" s="8">
        <v>0</v>
      </c>
      <c r="AH104" s="8">
        <v>0</v>
      </c>
      <c r="AI104" s="8">
        <v>0</v>
      </c>
      <c r="AJ104" s="8">
        <v>0</v>
      </c>
      <c r="AK104" s="8">
        <v>0</v>
      </c>
      <c r="AL104" s="8">
        <v>0</v>
      </c>
      <c r="AM104" s="8">
        <v>0</v>
      </c>
      <c r="AN104" s="8">
        <v>0</v>
      </c>
      <c r="AO104" s="8">
        <v>0</v>
      </c>
      <c r="AP104" s="8">
        <v>0</v>
      </c>
      <c r="AQ104" s="7">
        <f t="shared" si="143"/>
        <v>600</v>
      </c>
      <c r="AR104" s="202" t="s">
        <v>464</v>
      </c>
      <c r="AS104" s="3" t="str">
        <f t="shared" si="144"/>
        <v>Forráshiányos a feladat!</v>
      </c>
      <c r="AU104" s="204" t="s">
        <v>132</v>
      </c>
      <c r="AV104" s="204" t="s">
        <v>132</v>
      </c>
      <c r="AW104" s="205">
        <f>COUNTA($G$3:G104)</f>
        <v>101</v>
      </c>
      <c r="AY104" s="9">
        <f>VLOOKUP($G104,Összesítő!$B:$F,3,FALSE)</f>
        <v>4220</v>
      </c>
      <c r="AZ104" s="9">
        <f t="shared" si="145"/>
        <v>0</v>
      </c>
      <c r="BA104" s="5">
        <f t="shared" si="146"/>
        <v>1</v>
      </c>
      <c r="BB104" s="5" t="str">
        <f t="shared" si="147"/>
        <v>H</v>
      </c>
      <c r="BC104" s="5">
        <f t="shared" si="148"/>
        <v>0</v>
      </c>
      <c r="BD104" s="5">
        <f t="shared" si="149"/>
        <v>0</v>
      </c>
      <c r="BE104" s="5">
        <f t="shared" si="150"/>
        <v>0</v>
      </c>
      <c r="BF104" s="9" t="str">
        <f t="shared" si="151"/>
        <v>Nem rövidtávú a feladat.</v>
      </c>
      <c r="BG104" s="5">
        <f t="shared" si="152"/>
        <v>1</v>
      </c>
      <c r="BH104" s="5">
        <f t="shared" si="153"/>
        <v>1</v>
      </c>
      <c r="BI104" s="5">
        <f t="shared" si="154"/>
        <v>1</v>
      </c>
      <c r="BJ104" s="5">
        <f t="shared" si="155"/>
        <v>1</v>
      </c>
      <c r="BK104" s="5">
        <f t="shared" si="156"/>
        <v>1</v>
      </c>
      <c r="BL104" s="4" t="str">
        <f t="shared" si="157"/>
        <v>Forráshiányos a feladat!</v>
      </c>
      <c r="BM104" s="5">
        <f t="shared" si="158"/>
        <v>0</v>
      </c>
      <c r="BN104" s="5">
        <f t="shared" si="159"/>
        <v>1</v>
      </c>
      <c r="BO104" s="5">
        <f t="shared" si="160"/>
        <v>0</v>
      </c>
      <c r="BP104" s="5">
        <f t="shared" si="161"/>
        <v>0</v>
      </c>
      <c r="BQ104" s="5">
        <f t="shared" si="162"/>
        <v>0</v>
      </c>
      <c r="BR104" s="9">
        <f t="shared" si="163"/>
        <v>0</v>
      </c>
      <c r="BS104" s="5">
        <f t="shared" si="164"/>
        <v>0</v>
      </c>
      <c r="BT104" s="5">
        <f t="shared" si="165"/>
        <v>0</v>
      </c>
      <c r="BU104" s="5">
        <f t="shared" si="166"/>
        <v>1</v>
      </c>
      <c r="BV104" s="5">
        <f t="shared" si="167"/>
        <v>1</v>
      </c>
      <c r="BW104" s="5">
        <f t="shared" si="168"/>
        <v>1</v>
      </c>
      <c r="BX104" s="5">
        <f t="shared" si="169"/>
        <v>1</v>
      </c>
      <c r="BY104" s="5">
        <f t="shared" si="170"/>
        <v>1</v>
      </c>
      <c r="BZ104" s="5">
        <f t="shared" si="171"/>
        <v>1</v>
      </c>
      <c r="CA104" s="5">
        <f t="shared" si="172"/>
        <v>1</v>
      </c>
      <c r="CB104" s="5">
        <f t="shared" si="173"/>
        <v>1</v>
      </c>
      <c r="CC104" s="5">
        <f t="shared" si="174"/>
        <v>1</v>
      </c>
      <c r="CD104" s="5" t="str">
        <f t="shared" si="175"/>
        <v>?</v>
      </c>
      <c r="CE104" s="4" t="str">
        <f t="shared" si="176"/>
        <v>Kitöltés rendben!</v>
      </c>
      <c r="CF104" s="5">
        <f t="shared" si="177"/>
        <v>1</v>
      </c>
      <c r="CG104" s="5">
        <f t="shared" si="178"/>
        <v>0</v>
      </c>
      <c r="CH104" s="5">
        <f t="shared" si="179"/>
        <v>1</v>
      </c>
    </row>
    <row r="105" spans="1:86" s="2" customFormat="1" ht="60" hidden="1" customHeight="1" x14ac:dyDescent="0.25">
      <c r="A105" s="1" t="s">
        <v>42</v>
      </c>
      <c r="B105" s="207">
        <v>2</v>
      </c>
      <c r="C105" s="206" t="s">
        <v>108</v>
      </c>
      <c r="D105" s="208" t="s">
        <v>467</v>
      </c>
      <c r="E105" s="208" t="s">
        <v>462</v>
      </c>
      <c r="F105" s="209" t="s">
        <v>332</v>
      </c>
      <c r="G105" s="206" t="s">
        <v>331</v>
      </c>
      <c r="H105" s="209" t="s">
        <v>479</v>
      </c>
      <c r="I105" s="209" t="s">
        <v>334</v>
      </c>
      <c r="J105" s="209" t="s">
        <v>333</v>
      </c>
      <c r="K105" s="7">
        <v>5000</v>
      </c>
      <c r="L105" s="207">
        <v>2028</v>
      </c>
      <c r="M105" s="207">
        <v>2036</v>
      </c>
      <c r="N105" s="13">
        <v>0</v>
      </c>
      <c r="O105" s="8">
        <v>20000</v>
      </c>
      <c r="P105" s="8">
        <v>0</v>
      </c>
      <c r="R105" s="8">
        <v>0</v>
      </c>
      <c r="S105" s="8">
        <v>0</v>
      </c>
      <c r="T105" s="8">
        <v>0</v>
      </c>
      <c r="U105" s="8">
        <v>0</v>
      </c>
      <c r="V105" s="8">
        <v>0</v>
      </c>
      <c r="W105" s="8">
        <v>0</v>
      </c>
      <c r="X105" s="8">
        <v>0</v>
      </c>
      <c r="Y105" s="8">
        <v>0</v>
      </c>
      <c r="Z105" s="8">
        <v>0</v>
      </c>
      <c r="AA105" s="8">
        <v>0</v>
      </c>
      <c r="AB105" s="8">
        <v>0</v>
      </c>
      <c r="AC105" s="7">
        <v>0</v>
      </c>
      <c r="AD105" s="3" t="s">
        <v>469</v>
      </c>
      <c r="AF105" s="8">
        <v>0</v>
      </c>
      <c r="AG105" s="8">
        <v>0</v>
      </c>
      <c r="AH105" s="8">
        <v>0</v>
      </c>
      <c r="AI105" s="8">
        <v>0</v>
      </c>
      <c r="AJ105" s="8">
        <v>0</v>
      </c>
      <c r="AK105" s="8">
        <v>0</v>
      </c>
      <c r="AL105" s="8">
        <v>0</v>
      </c>
      <c r="AM105" s="8">
        <v>0</v>
      </c>
      <c r="AN105" s="8">
        <v>0</v>
      </c>
      <c r="AO105" s="8">
        <v>0</v>
      </c>
      <c r="AP105" s="8">
        <v>0</v>
      </c>
      <c r="AQ105" s="7">
        <v>600</v>
      </c>
      <c r="AR105" s="206" t="s">
        <v>464</v>
      </c>
      <c r="AS105" s="3" t="s">
        <v>476</v>
      </c>
      <c r="AU105" s="208" t="s">
        <v>132</v>
      </c>
      <c r="AV105" s="208" t="s">
        <v>132</v>
      </c>
      <c r="AW105" s="209">
        <v>100</v>
      </c>
      <c r="AY105" s="9">
        <v>4220</v>
      </c>
      <c r="AZ105" s="9">
        <v>0</v>
      </c>
      <c r="BA105" s="5">
        <v>1</v>
      </c>
      <c r="BB105" s="5" t="s">
        <v>468</v>
      </c>
      <c r="BC105" s="5">
        <v>0</v>
      </c>
      <c r="BD105" s="5">
        <v>0</v>
      </c>
      <c r="BE105" s="5">
        <v>0</v>
      </c>
      <c r="BF105" s="9" t="s">
        <v>469</v>
      </c>
      <c r="BG105" s="5">
        <v>1</v>
      </c>
      <c r="BH105" s="5">
        <v>1</v>
      </c>
      <c r="BI105" s="5">
        <v>1</v>
      </c>
      <c r="BJ105" s="5">
        <v>1</v>
      </c>
      <c r="BK105" s="5">
        <v>1</v>
      </c>
      <c r="BL105" s="4" t="s">
        <v>476</v>
      </c>
      <c r="BM105" s="5">
        <v>0</v>
      </c>
      <c r="BN105" s="5">
        <v>1</v>
      </c>
      <c r="BO105" s="5">
        <v>0</v>
      </c>
      <c r="BP105" s="5">
        <v>0</v>
      </c>
      <c r="BQ105" s="5">
        <v>0</v>
      </c>
      <c r="BR105" s="9">
        <v>0</v>
      </c>
      <c r="BS105" s="5">
        <v>0</v>
      </c>
      <c r="BT105" s="5">
        <v>0</v>
      </c>
      <c r="BU105" s="5">
        <v>1</v>
      </c>
      <c r="BV105" s="5">
        <v>1</v>
      </c>
      <c r="BW105" s="5">
        <v>1</v>
      </c>
      <c r="BX105" s="5">
        <v>1</v>
      </c>
      <c r="BY105" s="5">
        <v>1</v>
      </c>
      <c r="BZ105" s="5">
        <v>1</v>
      </c>
      <c r="CA105" s="5">
        <v>1</v>
      </c>
      <c r="CB105" s="5">
        <v>1</v>
      </c>
      <c r="CC105" s="5">
        <v>1</v>
      </c>
      <c r="CD105" s="5" t="s">
        <v>474</v>
      </c>
      <c r="CE105" s="4" t="s">
        <v>42</v>
      </c>
      <c r="CF105" s="5">
        <v>1</v>
      </c>
      <c r="CG105" s="5">
        <v>0</v>
      </c>
      <c r="CH105" s="5">
        <v>1</v>
      </c>
    </row>
    <row r="106" spans="1:86" s="2" customFormat="1" ht="60" hidden="1" customHeight="1" x14ac:dyDescent="0.25">
      <c r="A106" s="1" t="str">
        <f t="shared" si="139"/>
        <v>Kitöltés rendben!</v>
      </c>
      <c r="B106" s="203">
        <v>0</v>
      </c>
      <c r="C106" s="202" t="s">
        <v>113</v>
      </c>
      <c r="D106" s="204" t="s">
        <v>420</v>
      </c>
      <c r="E106" s="204" t="s">
        <v>462</v>
      </c>
      <c r="F106" s="205" t="str">
        <f>VLOOKUP($G106,Összesítő!$B:$F,2,FALSE)</f>
        <v>21-21537-1-002-00-10</v>
      </c>
      <c r="G106" s="202" t="s">
        <v>331</v>
      </c>
      <c r="H106" s="205" t="str">
        <f>AY106&amp;"_"&amp;AW106&amp;"_FIV_"&amp;LEFT(Előlap!$B$6,4)</f>
        <v>4220_103_FIV_2026</v>
      </c>
      <c r="I106" s="205" t="str">
        <f>VLOOKUP($G106,Összesítő!$B:$F,5,FALSE)</f>
        <v>Uraiújfalu, Vámoscsalád</v>
      </c>
      <c r="J106" s="205" t="str">
        <f>VLOOKUP($G106,Összesítő!$B:$F,4,FALSE)</f>
        <v>Uraiújfalu Községi Önkormányzat, Vámoscsalád Községi Önkormányzat</v>
      </c>
      <c r="K106" s="7">
        <f t="shared" si="140"/>
        <v>0</v>
      </c>
      <c r="L106" s="203">
        <v>2027</v>
      </c>
      <c r="M106" s="203">
        <v>2027</v>
      </c>
      <c r="N106" s="13">
        <v>0</v>
      </c>
      <c r="O106" s="8">
        <v>0</v>
      </c>
      <c r="P106" s="8">
        <v>0</v>
      </c>
      <c r="R106" s="8">
        <v>0</v>
      </c>
      <c r="S106" s="8">
        <v>0</v>
      </c>
      <c r="T106" s="8">
        <v>0</v>
      </c>
      <c r="U106" s="8">
        <v>0</v>
      </c>
      <c r="V106" s="8">
        <v>0</v>
      </c>
      <c r="W106" s="8">
        <v>0</v>
      </c>
      <c r="X106" s="8">
        <v>0</v>
      </c>
      <c r="Y106" s="8">
        <v>0</v>
      </c>
      <c r="Z106" s="8">
        <v>0</v>
      </c>
      <c r="AA106" s="8">
        <v>0</v>
      </c>
      <c r="AB106" s="8">
        <v>0</v>
      </c>
      <c r="AC106" s="7">
        <f t="shared" si="141"/>
        <v>0</v>
      </c>
      <c r="AD106" s="3" t="str">
        <f t="shared" si="142"/>
        <v>A forrás egyenlő a költséggel (I.ütem).</v>
      </c>
      <c r="AF106" s="8">
        <v>0</v>
      </c>
      <c r="AG106" s="8">
        <v>0</v>
      </c>
      <c r="AH106" s="8">
        <v>0</v>
      </c>
      <c r="AI106" s="8">
        <v>0</v>
      </c>
      <c r="AJ106" s="8">
        <v>0</v>
      </c>
      <c r="AK106" s="8">
        <v>0</v>
      </c>
      <c r="AL106" s="8">
        <v>0</v>
      </c>
      <c r="AM106" s="8">
        <v>0</v>
      </c>
      <c r="AN106" s="8">
        <v>0</v>
      </c>
      <c r="AO106" s="8">
        <v>0</v>
      </c>
      <c r="AP106" s="8">
        <v>0</v>
      </c>
      <c r="AQ106" s="7">
        <f t="shared" si="143"/>
        <v>0</v>
      </c>
      <c r="AR106" s="202" t="s">
        <v>464</v>
      </c>
      <c r="AS106" s="3" t="str">
        <f t="shared" si="144"/>
        <v>Nem hosszútávú a feladat.</v>
      </c>
      <c r="AU106" s="204" t="s">
        <v>465</v>
      </c>
      <c r="AV106" s="204" t="s">
        <v>132</v>
      </c>
      <c r="AW106" s="205">
        <f>COUNTA($G$3:G106)</f>
        <v>103</v>
      </c>
      <c r="AY106" s="9">
        <f>VLOOKUP($G106,Összesítő!$B:$F,3,FALSE)</f>
        <v>4220</v>
      </c>
      <c r="AZ106" s="9">
        <f t="shared" si="145"/>
        <v>39</v>
      </c>
      <c r="BA106" s="5">
        <f t="shared" si="146"/>
        <v>1</v>
      </c>
      <c r="BB106" s="5" t="str">
        <f t="shared" si="147"/>
        <v>R</v>
      </c>
      <c r="BC106" s="5">
        <f t="shared" si="148"/>
        <v>1</v>
      </c>
      <c r="BD106" s="5">
        <f t="shared" si="149"/>
        <v>0</v>
      </c>
      <c r="BE106" s="5">
        <f t="shared" si="150"/>
        <v>0</v>
      </c>
      <c r="BF106" s="9" t="str">
        <f t="shared" si="151"/>
        <v>A forrás egyenlő a költséggel (I.ütem).</v>
      </c>
      <c r="BG106" s="5">
        <f t="shared" si="152"/>
        <v>1</v>
      </c>
      <c r="BH106" s="5">
        <f t="shared" si="153"/>
        <v>1</v>
      </c>
      <c r="BI106" s="5">
        <f t="shared" si="154"/>
        <v>0</v>
      </c>
      <c r="BJ106" s="5">
        <f t="shared" si="155"/>
        <v>1</v>
      </c>
      <c r="BK106" s="5">
        <f t="shared" si="156"/>
        <v>1</v>
      </c>
      <c r="BL106" s="4" t="str">
        <f t="shared" si="157"/>
        <v>Nem hosszútávú a feladat.</v>
      </c>
      <c r="BM106" s="5">
        <f t="shared" si="158"/>
        <v>1</v>
      </c>
      <c r="BN106" s="5">
        <f t="shared" si="159"/>
        <v>0</v>
      </c>
      <c r="BO106" s="5">
        <f t="shared" si="160"/>
        <v>1</v>
      </c>
      <c r="BP106" s="5">
        <f t="shared" si="161"/>
        <v>0</v>
      </c>
      <c r="BQ106" s="5">
        <f t="shared" si="162"/>
        <v>1</v>
      </c>
      <c r="BR106" s="9" t="str">
        <f t="shared" si="163"/>
        <v>Nincs hosszútávú terv!</v>
      </c>
      <c r="BS106" s="5">
        <f t="shared" si="164"/>
        <v>1</v>
      </c>
      <c r="BT106" s="5">
        <f t="shared" si="165"/>
        <v>0</v>
      </c>
      <c r="BU106" s="5">
        <f t="shared" si="166"/>
        <v>1</v>
      </c>
      <c r="BV106" s="5">
        <f t="shared" si="167"/>
        <v>1</v>
      </c>
      <c r="BW106" s="5">
        <f t="shared" si="168"/>
        <v>1</v>
      </c>
      <c r="BX106" s="5">
        <f t="shared" si="169"/>
        <v>1</v>
      </c>
      <c r="BY106" s="5">
        <f t="shared" si="170"/>
        <v>1</v>
      </c>
      <c r="BZ106" s="5">
        <f t="shared" si="171"/>
        <v>1</v>
      </c>
      <c r="CA106" s="5">
        <f t="shared" si="172"/>
        <v>1</v>
      </c>
      <c r="CB106" s="5">
        <f t="shared" si="173"/>
        <v>1</v>
      </c>
      <c r="CC106" s="5">
        <f t="shared" si="174"/>
        <v>1</v>
      </c>
      <c r="CD106" s="5" t="str">
        <f t="shared" si="175"/>
        <v>?</v>
      </c>
      <c r="CE106" s="4" t="str">
        <f t="shared" si="176"/>
        <v>Kitöltés rendben!</v>
      </c>
      <c r="CF106" s="5">
        <f t="shared" si="177"/>
        <v>1</v>
      </c>
      <c r="CG106" s="5">
        <f t="shared" si="178"/>
        <v>1</v>
      </c>
      <c r="CH106" s="5">
        <f t="shared" si="179"/>
        <v>0</v>
      </c>
    </row>
    <row r="107" spans="1:86" s="2" customFormat="1" ht="30" hidden="1" customHeight="1" x14ac:dyDescent="0.25">
      <c r="A107" s="1" t="str">
        <f t="shared" si="139"/>
        <v>Kitöltés rendben!</v>
      </c>
      <c r="B107" s="203">
        <v>2</v>
      </c>
      <c r="C107" s="202" t="s">
        <v>98</v>
      </c>
      <c r="D107" s="204" t="s">
        <v>416</v>
      </c>
      <c r="E107" s="204" t="s">
        <v>462</v>
      </c>
      <c r="F107" s="205" t="str">
        <f>VLOOKUP($G107,Összesítő!$B:$F,2,FALSE)</f>
        <v>21-30748-1-001-00-10</v>
      </c>
      <c r="G107" s="202" t="s">
        <v>359</v>
      </c>
      <c r="H107" s="205" t="str">
        <f>AY107&amp;"_"&amp;AW107&amp;"_FIV_"&amp;LEFT(Előlap!$B$6,4)</f>
        <v>4226_104_FIV_2026</v>
      </c>
      <c r="I107" s="205" t="str">
        <f>VLOOKUP($G107,Összesítő!$B:$F,5,FALSE)</f>
        <v>Sitke</v>
      </c>
      <c r="J107" s="205" t="str">
        <f>VLOOKUP($G107,Összesítő!$B:$F,4,FALSE)</f>
        <v>Sitke Község Önkormányzata</v>
      </c>
      <c r="K107" s="7">
        <f t="shared" si="140"/>
        <v>30000</v>
      </c>
      <c r="L107" s="203">
        <v>2028</v>
      </c>
      <c r="M107" s="203">
        <v>2036</v>
      </c>
      <c r="N107" s="13">
        <v>0</v>
      </c>
      <c r="O107" s="8">
        <v>30000</v>
      </c>
      <c r="P107" s="8">
        <v>0</v>
      </c>
      <c r="R107" s="8">
        <v>0</v>
      </c>
      <c r="S107" s="8">
        <v>0</v>
      </c>
      <c r="T107" s="8">
        <v>0</v>
      </c>
      <c r="U107" s="8">
        <v>0</v>
      </c>
      <c r="V107" s="8">
        <v>0</v>
      </c>
      <c r="W107" s="8">
        <v>0</v>
      </c>
      <c r="X107" s="8">
        <v>0</v>
      </c>
      <c r="Y107" s="8">
        <v>0</v>
      </c>
      <c r="Z107" s="8">
        <v>0</v>
      </c>
      <c r="AA107" s="8">
        <v>0</v>
      </c>
      <c r="AB107" s="8">
        <v>0</v>
      </c>
      <c r="AC107" s="7">
        <f t="shared" si="141"/>
        <v>0</v>
      </c>
      <c r="AD107" s="3" t="str">
        <f t="shared" si="142"/>
        <v>Nem rövidtávú a feladat.</v>
      </c>
      <c r="AF107" s="8">
        <v>9800</v>
      </c>
      <c r="AG107" s="8">
        <v>0</v>
      </c>
      <c r="AH107" s="8">
        <v>84</v>
      </c>
      <c r="AI107" s="8">
        <v>0</v>
      </c>
      <c r="AJ107" s="8">
        <v>0</v>
      </c>
      <c r="AK107" s="8">
        <v>0</v>
      </c>
      <c r="AL107" s="8">
        <v>0</v>
      </c>
      <c r="AM107" s="8">
        <v>0</v>
      </c>
      <c r="AN107" s="8">
        <v>0</v>
      </c>
      <c r="AO107" s="8">
        <v>0</v>
      </c>
      <c r="AP107" s="8">
        <v>0</v>
      </c>
      <c r="AQ107" s="7">
        <f t="shared" si="143"/>
        <v>9884</v>
      </c>
      <c r="AR107" s="202" t="s">
        <v>464</v>
      </c>
      <c r="AS107" s="3" t="str">
        <f t="shared" si="144"/>
        <v>Forráshiányos a feladat!</v>
      </c>
      <c r="AU107" s="204" t="s">
        <v>132</v>
      </c>
      <c r="AV107" s="204" t="s">
        <v>132</v>
      </c>
      <c r="AW107" s="205">
        <f>COUNTA($G$3:G107)</f>
        <v>104</v>
      </c>
      <c r="AY107" s="9">
        <f>VLOOKUP($G107,Összesítő!$B:$F,3,FALSE)</f>
        <v>4226</v>
      </c>
      <c r="AZ107" s="9">
        <f t="shared" si="145"/>
        <v>0</v>
      </c>
      <c r="BA107" s="5">
        <f t="shared" si="146"/>
        <v>1</v>
      </c>
      <c r="BB107" s="5" t="str">
        <f t="shared" si="147"/>
        <v>H</v>
      </c>
      <c r="BC107" s="5">
        <f t="shared" si="148"/>
        <v>0</v>
      </c>
      <c r="BD107" s="5">
        <f t="shared" si="149"/>
        <v>0</v>
      </c>
      <c r="BE107" s="5">
        <f t="shared" si="150"/>
        <v>0</v>
      </c>
      <c r="BF107" s="9" t="str">
        <f t="shared" si="151"/>
        <v>Nem rövidtávú a feladat.</v>
      </c>
      <c r="BG107" s="5">
        <f t="shared" si="152"/>
        <v>1</v>
      </c>
      <c r="BH107" s="5">
        <f t="shared" si="153"/>
        <v>1</v>
      </c>
      <c r="BI107" s="5">
        <f t="shared" si="154"/>
        <v>1</v>
      </c>
      <c r="BJ107" s="5">
        <f t="shared" si="155"/>
        <v>1</v>
      </c>
      <c r="BK107" s="5">
        <f t="shared" si="156"/>
        <v>1</v>
      </c>
      <c r="BL107" s="4" t="str">
        <f t="shared" si="157"/>
        <v>Forráshiányos a feladat!</v>
      </c>
      <c r="BM107" s="5">
        <f t="shared" si="158"/>
        <v>0</v>
      </c>
      <c r="BN107" s="5">
        <f t="shared" si="159"/>
        <v>1</v>
      </c>
      <c r="BO107" s="5">
        <f t="shared" si="160"/>
        <v>0</v>
      </c>
      <c r="BP107" s="5">
        <f t="shared" si="161"/>
        <v>0</v>
      </c>
      <c r="BQ107" s="5">
        <f t="shared" si="162"/>
        <v>0</v>
      </c>
      <c r="BR107" s="9">
        <f t="shared" si="163"/>
        <v>0</v>
      </c>
      <c r="BS107" s="5">
        <f t="shared" si="164"/>
        <v>0</v>
      </c>
      <c r="BT107" s="5">
        <f t="shared" si="165"/>
        <v>0</v>
      </c>
      <c r="BU107" s="5">
        <f t="shared" si="166"/>
        <v>1</v>
      </c>
      <c r="BV107" s="5">
        <f t="shared" si="167"/>
        <v>1</v>
      </c>
      <c r="BW107" s="5">
        <f t="shared" si="168"/>
        <v>1</v>
      </c>
      <c r="BX107" s="5">
        <f t="shared" si="169"/>
        <v>1</v>
      </c>
      <c r="BY107" s="5">
        <f t="shared" si="170"/>
        <v>1</v>
      </c>
      <c r="BZ107" s="5">
        <f t="shared" si="171"/>
        <v>1</v>
      </c>
      <c r="CA107" s="5">
        <f t="shared" si="172"/>
        <v>1</v>
      </c>
      <c r="CB107" s="5">
        <f t="shared" si="173"/>
        <v>1</v>
      </c>
      <c r="CC107" s="5">
        <f t="shared" si="174"/>
        <v>1</v>
      </c>
      <c r="CD107" s="5" t="str">
        <f t="shared" si="175"/>
        <v>?</v>
      </c>
      <c r="CE107" s="4" t="str">
        <f t="shared" si="176"/>
        <v>Kitöltés rendben!</v>
      </c>
      <c r="CF107" s="5">
        <f t="shared" si="177"/>
        <v>1</v>
      </c>
      <c r="CG107" s="5">
        <f t="shared" si="178"/>
        <v>0</v>
      </c>
      <c r="CH107" s="5">
        <f t="shared" si="179"/>
        <v>1</v>
      </c>
    </row>
    <row r="108" spans="1:86" s="2" customFormat="1" ht="30" hidden="1" customHeight="1" x14ac:dyDescent="0.25">
      <c r="A108" s="1" t="str">
        <f t="shared" ref="A108" si="252">IF($G108="","Nincs VKR kiválasztva!",CE108)</f>
        <v>Kitöltés rendben!</v>
      </c>
      <c r="B108" s="215">
        <v>2</v>
      </c>
      <c r="C108" s="214" t="s">
        <v>108</v>
      </c>
      <c r="D108" s="216" t="s">
        <v>467</v>
      </c>
      <c r="E108" s="216" t="s">
        <v>462</v>
      </c>
      <c r="F108" s="217" t="str">
        <f>VLOOKUP($G108,Összesítő!$B:$F,2,FALSE)</f>
        <v>21-30748-1-001-00-10</v>
      </c>
      <c r="G108" s="214" t="s">
        <v>359</v>
      </c>
      <c r="H108" s="217" t="str">
        <f>AY108&amp;"_"&amp;AW108&amp;"_FIV_"&amp;LEFT(Előlap!$B$6,4)</f>
        <v>4226_105_FIV_2026</v>
      </c>
      <c r="I108" s="217" t="str">
        <f>VLOOKUP($G108,Összesítő!$B:$F,5,FALSE)</f>
        <v>Sitke</v>
      </c>
      <c r="J108" s="217" t="str">
        <f>VLOOKUP($G108,Összesítő!$B:$F,4,FALSE)</f>
        <v>Sitke Község Önkormányzata</v>
      </c>
      <c r="K108" s="7">
        <f t="shared" ref="K108" si="253">N108+O108</f>
        <v>20000</v>
      </c>
      <c r="L108" s="215">
        <v>2028</v>
      </c>
      <c r="M108" s="215">
        <v>2036</v>
      </c>
      <c r="N108" s="13">
        <v>0</v>
      </c>
      <c r="O108" s="8">
        <v>20000</v>
      </c>
      <c r="P108" s="8">
        <v>0</v>
      </c>
      <c r="R108" s="8">
        <v>0</v>
      </c>
      <c r="S108" s="8">
        <v>0</v>
      </c>
      <c r="T108" s="8">
        <v>0</v>
      </c>
      <c r="U108" s="8">
        <v>0</v>
      </c>
      <c r="V108" s="8">
        <v>0</v>
      </c>
      <c r="W108" s="8">
        <v>0</v>
      </c>
      <c r="X108" s="8">
        <v>0</v>
      </c>
      <c r="Y108" s="8">
        <v>0</v>
      </c>
      <c r="Z108" s="8">
        <v>0</v>
      </c>
      <c r="AA108" s="8">
        <v>0</v>
      </c>
      <c r="AB108" s="8">
        <v>0</v>
      </c>
      <c r="AC108" s="7">
        <f t="shared" ref="AC108" si="254">SUM(R108:AB108)</f>
        <v>0</v>
      </c>
      <c r="AD108" s="3" t="str">
        <f t="shared" ref="AD108" si="255">IF($G108="","Nincs VKR kiválasztva!",IF(BA108=0,"Hiányos kitöltés!",BF108))</f>
        <v>Nem rövidtávú a feladat.</v>
      </c>
      <c r="AF108" s="8">
        <v>0</v>
      </c>
      <c r="AG108" s="8">
        <v>0</v>
      </c>
      <c r="AH108" s="8">
        <v>0</v>
      </c>
      <c r="AI108" s="8">
        <v>0</v>
      </c>
      <c r="AJ108" s="8">
        <v>0</v>
      </c>
      <c r="AK108" s="8">
        <v>0</v>
      </c>
      <c r="AL108" s="8">
        <v>0</v>
      </c>
      <c r="AM108" s="8">
        <v>0</v>
      </c>
      <c r="AN108" s="8">
        <v>0</v>
      </c>
      <c r="AO108" s="8">
        <v>0</v>
      </c>
      <c r="AP108" s="8">
        <v>0</v>
      </c>
      <c r="AQ108" s="7">
        <f t="shared" ref="AQ108" si="256">SUM(AF108:AP108)</f>
        <v>0</v>
      </c>
      <c r="AR108" s="214" t="s">
        <v>464</v>
      </c>
      <c r="AS108" s="3" t="str">
        <f t="shared" si="144"/>
        <v>Forráshiányos a feladat!</v>
      </c>
      <c r="AU108" s="216" t="s">
        <v>132</v>
      </c>
      <c r="AV108" s="216" t="s">
        <v>132</v>
      </c>
      <c r="AW108" s="217">
        <f>COUNTA($G$3:G108)</f>
        <v>105</v>
      </c>
      <c r="AY108" s="9">
        <f>VLOOKUP($G108,Összesítő!$B:$F,3,FALSE)</f>
        <v>4226</v>
      </c>
      <c r="AZ108" s="9">
        <f t="shared" si="145"/>
        <v>0</v>
      </c>
      <c r="BA108" s="5">
        <f t="shared" si="146"/>
        <v>1</v>
      </c>
      <c r="BB108" s="5" t="str">
        <f t="shared" si="147"/>
        <v>H</v>
      </c>
      <c r="BC108" s="5">
        <f t="shared" ref="BC108" si="257">IF(OR(BB108="R",BB108="RH"),1,0)</f>
        <v>0</v>
      </c>
      <c r="BD108" s="5">
        <f t="shared" si="149"/>
        <v>0</v>
      </c>
      <c r="BE108" s="5">
        <f t="shared" si="150"/>
        <v>0</v>
      </c>
      <c r="BF108" s="9" t="str">
        <f t="shared" si="151"/>
        <v>Nem rövidtávú a feladat.</v>
      </c>
      <c r="BG108" s="5">
        <f t="shared" si="152"/>
        <v>1</v>
      </c>
      <c r="BH108" s="5">
        <f t="shared" si="153"/>
        <v>1</v>
      </c>
      <c r="BI108" s="5">
        <f t="shared" si="154"/>
        <v>1</v>
      </c>
      <c r="BJ108" s="5">
        <f t="shared" si="155"/>
        <v>1</v>
      </c>
      <c r="BK108" s="5">
        <f t="shared" ref="BK108" si="258">IF(AND($BJ108=1,$O108=$AQ108),1,IF(AND($BJ108=1,$O108&gt;$AQ108,AR108="igen"),1,0))</f>
        <v>1</v>
      </c>
      <c r="BL108" s="4" t="str">
        <f t="shared" si="157"/>
        <v>Forráshiányos a feladat!</v>
      </c>
      <c r="BM108" s="5">
        <f t="shared" si="158"/>
        <v>0</v>
      </c>
      <c r="BN108" s="5">
        <f t="shared" si="159"/>
        <v>1</v>
      </c>
      <c r="BO108" s="5">
        <f t="shared" si="160"/>
        <v>0</v>
      </c>
      <c r="BP108" s="5">
        <f t="shared" si="161"/>
        <v>0</v>
      </c>
      <c r="BQ108" s="5">
        <f t="shared" si="162"/>
        <v>0</v>
      </c>
      <c r="BR108" s="9">
        <f t="shared" si="163"/>
        <v>0</v>
      </c>
      <c r="BS108" s="5">
        <f t="shared" si="164"/>
        <v>0</v>
      </c>
      <c r="BT108" s="5">
        <f t="shared" si="165"/>
        <v>0</v>
      </c>
      <c r="BU108" s="5">
        <f t="shared" si="166"/>
        <v>1</v>
      </c>
      <c r="BV108" s="5">
        <f t="shared" si="167"/>
        <v>1</v>
      </c>
      <c r="BW108" s="5">
        <f t="shared" si="168"/>
        <v>1</v>
      </c>
      <c r="BX108" s="5">
        <f t="shared" si="169"/>
        <v>1</v>
      </c>
      <c r="BY108" s="5">
        <f t="shared" si="170"/>
        <v>1</v>
      </c>
      <c r="BZ108" s="5">
        <f t="shared" si="171"/>
        <v>1</v>
      </c>
      <c r="CA108" s="5">
        <f t="shared" si="172"/>
        <v>1</v>
      </c>
      <c r="CB108" s="5">
        <f t="shared" si="173"/>
        <v>1</v>
      </c>
      <c r="CC108" s="5">
        <f t="shared" si="174"/>
        <v>1</v>
      </c>
      <c r="CD108" s="5" t="str">
        <f t="shared" si="175"/>
        <v>?</v>
      </c>
      <c r="CE108" s="4" t="str">
        <f t="shared" ref="CE108" si="259">IF($BA108=0,$CD108,IF($BG108=0,"I. ütem forrása nincs kitöltve!",IF($BJ108=0,"II. ütem forrása nincs kitöltve!",IF($BD108=1,"Költségek üteme nem megfelelő (az időtartam és a költség üteme eltér)!",IF(AND(BH108=0,$BA108=1,$BJ108=1,$BD108=1),"Kötelező cellák kitöltve, de az I. ütem forrása hibás!",IF(AND(BJ108=0,$BA108=1,$BJ108=1,$BD108=1),"Kötelező cellák kitöltve, de a II. ütem forrása hibás!",IF(AND($BO108=1,$AZ108&lt;30),"Nullás a rövidtávú feladat és rövid (hiányzik) a hozzá tartozó indoklás!",IF(AND($BP108=1,$AZ108&lt;30),"Nullás a hosszútávú feladat és rövid (hiányzik) a hozzá tartozó indoklás!",IF(AND(BN108=1,C108="1811_RENDKÍVÜLI"),"II. ütemre nem tervezhet Rendkívüli feladatot!",IF(BH108=0,AD108,IF(BK108=0,AS108,IF(AND(BC108=1,$P108&gt;$N108),"EM rendelet 2. melléklet terhére elszámolt költség nem lehet nagyobb az I. ütemre tervezett tényleges költségnél!",IF($AC108&gt;$N108,"Többlet forrást jelölt meg az I. ütemnél! A forrás ne legyen több a költségnél.",IF($AQ108&gt;$O108,"Többlet forrást jelölt meg a II. ütemnél! A forrás ne legyen több a költségnél.","Kitöltés rendben!"))))))))))))))</f>
        <v>Kitöltés rendben!</v>
      </c>
      <c r="CF108" s="5">
        <f t="shared" ref="CF108" si="260">IF(A108="Kitöltés rendben!",1,0)</f>
        <v>1</v>
      </c>
      <c r="CG108" s="5">
        <f t="shared" si="178"/>
        <v>0</v>
      </c>
      <c r="CH108" s="5">
        <f t="shared" si="179"/>
        <v>1</v>
      </c>
    </row>
    <row r="109" spans="1:86" s="2" customFormat="1" ht="31.5" hidden="1" customHeight="1" x14ac:dyDescent="0.25">
      <c r="A109" s="1" t="str">
        <f t="shared" si="139"/>
        <v>Kitöltés rendben!</v>
      </c>
      <c r="B109" s="203">
        <v>0</v>
      </c>
      <c r="C109" s="202" t="s">
        <v>113</v>
      </c>
      <c r="D109" s="204" t="s">
        <v>420</v>
      </c>
      <c r="E109" s="204" t="s">
        <v>462</v>
      </c>
      <c r="F109" s="205" t="str">
        <f>VLOOKUP($G109,Összesítő!$B:$F,2,FALSE)</f>
        <v>21-30748-1-001-00-10</v>
      </c>
      <c r="G109" s="202" t="s">
        <v>359</v>
      </c>
      <c r="H109" s="205" t="str">
        <f>AY109&amp;"_"&amp;AW109&amp;"_FIV_"&amp;LEFT(Előlap!$B$6,4)</f>
        <v>4226_106_FIV_2026</v>
      </c>
      <c r="I109" s="205" t="str">
        <f>VLOOKUP($G109,Összesítő!$B:$F,5,FALSE)</f>
        <v>Sitke</v>
      </c>
      <c r="J109" s="205" t="str">
        <f>VLOOKUP($G109,Összesítő!$B:$F,4,FALSE)</f>
        <v>Sitke Község Önkormányzata</v>
      </c>
      <c r="K109" s="7">
        <f t="shared" si="140"/>
        <v>0</v>
      </c>
      <c r="L109" s="203">
        <v>2027</v>
      </c>
      <c r="M109" s="203">
        <v>2027</v>
      </c>
      <c r="N109" s="13">
        <v>0</v>
      </c>
      <c r="O109" s="8">
        <v>0</v>
      </c>
      <c r="P109" s="8">
        <v>0</v>
      </c>
      <c r="R109" s="8">
        <v>0</v>
      </c>
      <c r="S109" s="8">
        <v>0</v>
      </c>
      <c r="T109" s="8">
        <v>0</v>
      </c>
      <c r="U109" s="8">
        <v>0</v>
      </c>
      <c r="V109" s="8">
        <v>0</v>
      </c>
      <c r="W109" s="8">
        <v>0</v>
      </c>
      <c r="X109" s="8">
        <v>0</v>
      </c>
      <c r="Y109" s="8">
        <v>0</v>
      </c>
      <c r="Z109" s="8">
        <v>0</v>
      </c>
      <c r="AA109" s="8">
        <v>0</v>
      </c>
      <c r="AB109" s="8">
        <v>0</v>
      </c>
      <c r="AC109" s="7">
        <f t="shared" si="141"/>
        <v>0</v>
      </c>
      <c r="AD109" s="3" t="str">
        <f t="shared" si="142"/>
        <v>A forrás egyenlő a költséggel (I.ütem).</v>
      </c>
      <c r="AF109" s="8">
        <v>0</v>
      </c>
      <c r="AG109" s="8">
        <v>0</v>
      </c>
      <c r="AH109" s="8">
        <v>0</v>
      </c>
      <c r="AI109" s="8">
        <v>0</v>
      </c>
      <c r="AJ109" s="8">
        <v>0</v>
      </c>
      <c r="AK109" s="8">
        <v>0</v>
      </c>
      <c r="AL109" s="8">
        <v>0</v>
      </c>
      <c r="AM109" s="8">
        <v>0</v>
      </c>
      <c r="AN109" s="8">
        <v>0</v>
      </c>
      <c r="AO109" s="8">
        <v>0</v>
      </c>
      <c r="AP109" s="8">
        <v>0</v>
      </c>
      <c r="AQ109" s="7">
        <f t="shared" si="143"/>
        <v>0</v>
      </c>
      <c r="AR109" s="202" t="s">
        <v>464</v>
      </c>
      <c r="AS109" s="3" t="str">
        <f t="shared" si="144"/>
        <v>Nem hosszútávú a feladat.</v>
      </c>
      <c r="AU109" s="204" t="s">
        <v>465</v>
      </c>
      <c r="AV109" s="204" t="s">
        <v>132</v>
      </c>
      <c r="AW109" s="205">
        <f>COUNTA($G$3:G109)</f>
        <v>106</v>
      </c>
      <c r="AY109" s="9">
        <f>VLOOKUP($G109,Összesítő!$B:$F,3,FALSE)</f>
        <v>4226</v>
      </c>
      <c r="AZ109" s="9">
        <f t="shared" si="145"/>
        <v>39</v>
      </c>
      <c r="BA109" s="5">
        <f t="shared" si="146"/>
        <v>1</v>
      </c>
      <c r="BB109" s="5" t="str">
        <f t="shared" si="147"/>
        <v>R</v>
      </c>
      <c r="BC109" s="5">
        <f t="shared" si="148"/>
        <v>1</v>
      </c>
      <c r="BD109" s="5">
        <f t="shared" si="149"/>
        <v>0</v>
      </c>
      <c r="BE109" s="5">
        <f t="shared" si="150"/>
        <v>0</v>
      </c>
      <c r="BF109" s="9" t="str">
        <f t="shared" si="151"/>
        <v>A forrás egyenlő a költséggel (I.ütem).</v>
      </c>
      <c r="BG109" s="5">
        <f t="shared" si="152"/>
        <v>1</v>
      </c>
      <c r="BH109" s="5">
        <f t="shared" si="153"/>
        <v>1</v>
      </c>
      <c r="BI109" s="5">
        <f t="shared" si="154"/>
        <v>0</v>
      </c>
      <c r="BJ109" s="5">
        <f t="shared" si="155"/>
        <v>1</v>
      </c>
      <c r="BK109" s="5">
        <f t="shared" si="156"/>
        <v>1</v>
      </c>
      <c r="BL109" s="4" t="str">
        <f t="shared" si="157"/>
        <v>Nem hosszútávú a feladat.</v>
      </c>
      <c r="BM109" s="5">
        <f t="shared" si="158"/>
        <v>1</v>
      </c>
      <c r="BN109" s="5">
        <f t="shared" si="159"/>
        <v>0</v>
      </c>
      <c r="BO109" s="5">
        <f t="shared" si="160"/>
        <v>1</v>
      </c>
      <c r="BP109" s="5">
        <f t="shared" si="161"/>
        <v>0</v>
      </c>
      <c r="BQ109" s="5">
        <f t="shared" si="162"/>
        <v>1</v>
      </c>
      <c r="BR109" s="9" t="str">
        <f t="shared" si="163"/>
        <v>Nincs hosszútávú terv!</v>
      </c>
      <c r="BS109" s="5">
        <f t="shared" si="164"/>
        <v>1</v>
      </c>
      <c r="BT109" s="5">
        <f t="shared" si="165"/>
        <v>0</v>
      </c>
      <c r="BU109" s="5">
        <f t="shared" si="166"/>
        <v>1</v>
      </c>
      <c r="BV109" s="5">
        <f t="shared" si="167"/>
        <v>1</v>
      </c>
      <c r="BW109" s="5">
        <f t="shared" si="168"/>
        <v>1</v>
      </c>
      <c r="BX109" s="5">
        <f t="shared" si="169"/>
        <v>1</v>
      </c>
      <c r="BY109" s="5">
        <f t="shared" si="170"/>
        <v>1</v>
      </c>
      <c r="BZ109" s="5">
        <f t="shared" si="171"/>
        <v>1</v>
      </c>
      <c r="CA109" s="5">
        <f t="shared" si="172"/>
        <v>1</v>
      </c>
      <c r="CB109" s="5">
        <f t="shared" si="173"/>
        <v>1</v>
      </c>
      <c r="CC109" s="5">
        <f t="shared" si="174"/>
        <v>1</v>
      </c>
      <c r="CD109" s="5" t="str">
        <f t="shared" si="175"/>
        <v>?</v>
      </c>
      <c r="CE109" s="4" t="str">
        <f t="shared" si="176"/>
        <v>Kitöltés rendben!</v>
      </c>
      <c r="CF109" s="5">
        <f t="shared" si="177"/>
        <v>1</v>
      </c>
      <c r="CG109" s="5">
        <f t="shared" si="178"/>
        <v>1</v>
      </c>
      <c r="CH109" s="5">
        <f t="shared" si="179"/>
        <v>0</v>
      </c>
    </row>
    <row r="110" spans="1:86" s="2" customFormat="1" ht="75" hidden="1" x14ac:dyDescent="0.25">
      <c r="A110" s="1" t="str">
        <f t="shared" si="139"/>
        <v>Kitöltés rendben!</v>
      </c>
      <c r="B110" s="203">
        <v>2</v>
      </c>
      <c r="C110" s="202" t="s">
        <v>102</v>
      </c>
      <c r="D110" s="204" t="s">
        <v>439</v>
      </c>
      <c r="E110" s="204" t="s">
        <v>462</v>
      </c>
      <c r="F110" s="205" t="str">
        <f>VLOOKUP($G110,Összesítő!$B:$F,2,FALSE)</f>
        <v>21-16142-1-001-00-00</v>
      </c>
      <c r="G110" s="202" t="s">
        <v>299</v>
      </c>
      <c r="H110" s="205" t="str">
        <f>AY110&amp;"_"&amp;AW110&amp;"_FIV_"&amp;LEFT(Előlap!$B$6,4)</f>
        <v>4212_107_FIV_2026</v>
      </c>
      <c r="I110" s="205" t="str">
        <f>VLOOKUP($G110,Összesítő!$B:$F,5,FALSE)</f>
        <v>Külsővat</v>
      </c>
      <c r="J110" s="205" t="str">
        <f>VLOOKUP($G110,Összesítő!$B:$F,4,FALSE)</f>
        <v>Külsővat Község Önkormányzata</v>
      </c>
      <c r="K110" s="7">
        <f t="shared" si="140"/>
        <v>2000</v>
      </c>
      <c r="L110" s="203">
        <v>2028</v>
      </c>
      <c r="M110" s="203">
        <v>2028</v>
      </c>
      <c r="N110" s="13">
        <v>0</v>
      </c>
      <c r="O110" s="8">
        <v>2000</v>
      </c>
      <c r="P110" s="8">
        <v>0</v>
      </c>
      <c r="R110" s="8">
        <v>0</v>
      </c>
      <c r="S110" s="8">
        <v>0</v>
      </c>
      <c r="T110" s="8">
        <v>0</v>
      </c>
      <c r="U110" s="8">
        <v>0</v>
      </c>
      <c r="V110" s="8">
        <v>0</v>
      </c>
      <c r="W110" s="8">
        <v>0</v>
      </c>
      <c r="X110" s="8">
        <v>0</v>
      </c>
      <c r="Y110" s="8">
        <v>0</v>
      </c>
      <c r="Z110" s="8">
        <v>0</v>
      </c>
      <c r="AA110" s="8">
        <v>0</v>
      </c>
      <c r="AB110" s="8">
        <v>0</v>
      </c>
      <c r="AC110" s="7">
        <f t="shared" si="141"/>
        <v>0</v>
      </c>
      <c r="AD110" s="3" t="str">
        <f t="shared" si="142"/>
        <v>Nem rövidtávú a feladat.</v>
      </c>
      <c r="AF110" s="8">
        <v>890</v>
      </c>
      <c r="AG110" s="8">
        <v>0</v>
      </c>
      <c r="AH110" s="8">
        <v>0</v>
      </c>
      <c r="AI110" s="8">
        <v>0</v>
      </c>
      <c r="AJ110" s="8">
        <v>0</v>
      </c>
      <c r="AK110" s="8">
        <v>0</v>
      </c>
      <c r="AL110" s="8">
        <v>0</v>
      </c>
      <c r="AM110" s="8">
        <v>0</v>
      </c>
      <c r="AN110" s="8">
        <v>0</v>
      </c>
      <c r="AO110" s="8">
        <v>0</v>
      </c>
      <c r="AP110" s="8">
        <v>0</v>
      </c>
      <c r="AQ110" s="7">
        <f t="shared" si="143"/>
        <v>890</v>
      </c>
      <c r="AR110" s="202" t="s">
        <v>464</v>
      </c>
      <c r="AS110" s="3" t="str">
        <f t="shared" si="144"/>
        <v>Forráshiányos a feladat!</v>
      </c>
      <c r="AU110" s="204" t="s">
        <v>132</v>
      </c>
      <c r="AV110" s="204" t="s">
        <v>132</v>
      </c>
      <c r="AW110" s="205">
        <f>COUNTA($G$3:G110)</f>
        <v>107</v>
      </c>
      <c r="AY110" s="9">
        <f>VLOOKUP($G110,Összesítő!$B:$F,3,FALSE)</f>
        <v>4212</v>
      </c>
      <c r="AZ110" s="9">
        <f t="shared" si="145"/>
        <v>0</v>
      </c>
      <c r="BA110" s="5">
        <f t="shared" si="146"/>
        <v>1</v>
      </c>
      <c r="BB110" s="5" t="str">
        <f t="shared" si="147"/>
        <v>H</v>
      </c>
      <c r="BC110" s="5">
        <f t="shared" si="148"/>
        <v>0</v>
      </c>
      <c r="BD110" s="5">
        <f t="shared" si="149"/>
        <v>0</v>
      </c>
      <c r="BE110" s="5">
        <f t="shared" si="150"/>
        <v>0</v>
      </c>
      <c r="BF110" s="9" t="str">
        <f t="shared" si="151"/>
        <v>Nem rövidtávú a feladat.</v>
      </c>
      <c r="BG110" s="5">
        <f t="shared" si="152"/>
        <v>1</v>
      </c>
      <c r="BH110" s="5">
        <f t="shared" si="153"/>
        <v>1</v>
      </c>
      <c r="BI110" s="5">
        <f t="shared" si="154"/>
        <v>1</v>
      </c>
      <c r="BJ110" s="5">
        <f t="shared" si="155"/>
        <v>1</v>
      </c>
      <c r="BK110" s="5">
        <f t="shared" si="156"/>
        <v>1</v>
      </c>
      <c r="BL110" s="4" t="str">
        <f t="shared" si="157"/>
        <v>Forráshiányos a feladat!</v>
      </c>
      <c r="BM110" s="5">
        <f t="shared" si="158"/>
        <v>0</v>
      </c>
      <c r="BN110" s="5">
        <f t="shared" si="159"/>
        <v>1</v>
      </c>
      <c r="BO110" s="5">
        <f t="shared" si="160"/>
        <v>0</v>
      </c>
      <c r="BP110" s="5">
        <f t="shared" si="161"/>
        <v>0</v>
      </c>
      <c r="BQ110" s="5">
        <f t="shared" si="162"/>
        <v>0</v>
      </c>
      <c r="BR110" s="9">
        <f t="shared" si="163"/>
        <v>0</v>
      </c>
      <c r="BS110" s="5">
        <f t="shared" si="164"/>
        <v>0</v>
      </c>
      <c r="BT110" s="5">
        <f t="shared" si="165"/>
        <v>0</v>
      </c>
      <c r="BU110" s="5">
        <f t="shared" si="166"/>
        <v>1</v>
      </c>
      <c r="BV110" s="5">
        <f t="shared" si="167"/>
        <v>1</v>
      </c>
      <c r="BW110" s="5">
        <f t="shared" si="168"/>
        <v>1</v>
      </c>
      <c r="BX110" s="5">
        <f t="shared" si="169"/>
        <v>1</v>
      </c>
      <c r="BY110" s="5">
        <f t="shared" si="170"/>
        <v>1</v>
      </c>
      <c r="BZ110" s="5">
        <f t="shared" si="171"/>
        <v>1</v>
      </c>
      <c r="CA110" s="5">
        <f t="shared" si="172"/>
        <v>1</v>
      </c>
      <c r="CB110" s="5">
        <f t="shared" si="173"/>
        <v>1</v>
      </c>
      <c r="CC110" s="5">
        <f t="shared" si="174"/>
        <v>1</v>
      </c>
      <c r="CD110" s="5" t="str">
        <f t="shared" si="175"/>
        <v>?</v>
      </c>
      <c r="CE110" s="4" t="str">
        <f t="shared" si="176"/>
        <v>Kitöltés rendben!</v>
      </c>
      <c r="CF110" s="5">
        <f t="shared" si="177"/>
        <v>1</v>
      </c>
      <c r="CG110" s="5">
        <f t="shared" si="178"/>
        <v>0</v>
      </c>
      <c r="CH110" s="5">
        <f t="shared" si="179"/>
        <v>1</v>
      </c>
    </row>
    <row r="111" spans="1:86" s="2" customFormat="1" ht="30" hidden="1" x14ac:dyDescent="0.25">
      <c r="A111" s="1" t="str">
        <f t="shared" si="139"/>
        <v>Kitöltés rendben!</v>
      </c>
      <c r="B111" s="203">
        <v>2</v>
      </c>
      <c r="C111" s="202" t="s">
        <v>108</v>
      </c>
      <c r="D111" s="204" t="s">
        <v>467</v>
      </c>
      <c r="E111" s="204" t="s">
        <v>462</v>
      </c>
      <c r="F111" s="205" t="str">
        <f>VLOOKUP($G111,Összesítő!$B:$F,2,FALSE)</f>
        <v>21-16142-1-001-00-00</v>
      </c>
      <c r="G111" s="202" t="s">
        <v>299</v>
      </c>
      <c r="H111" s="205" t="str">
        <f>AY111&amp;"_"&amp;AW111&amp;"_FIV_"&amp;LEFT(Előlap!$B$6,4)</f>
        <v>4212_108_FIV_2026</v>
      </c>
      <c r="I111" s="205" t="str">
        <f>VLOOKUP($G111,Összesítő!$B:$F,5,FALSE)</f>
        <v>Külsővat</v>
      </c>
      <c r="J111" s="205" t="str">
        <f>VLOOKUP($G111,Összesítő!$B:$F,4,FALSE)</f>
        <v>Külsővat Község Önkormányzata</v>
      </c>
      <c r="K111" s="7">
        <f t="shared" si="140"/>
        <v>20000</v>
      </c>
      <c r="L111" s="203">
        <v>2028</v>
      </c>
      <c r="M111" s="203">
        <v>2036</v>
      </c>
      <c r="N111" s="13">
        <v>0</v>
      </c>
      <c r="O111" s="8">
        <v>20000</v>
      </c>
      <c r="P111" s="8">
        <v>0</v>
      </c>
      <c r="R111" s="8">
        <v>0</v>
      </c>
      <c r="S111" s="8">
        <v>0</v>
      </c>
      <c r="T111" s="8">
        <v>0</v>
      </c>
      <c r="U111" s="8">
        <v>0</v>
      </c>
      <c r="V111" s="8">
        <v>0</v>
      </c>
      <c r="W111" s="8">
        <v>0</v>
      </c>
      <c r="X111" s="8">
        <v>0</v>
      </c>
      <c r="Y111" s="8">
        <v>0</v>
      </c>
      <c r="Z111" s="8">
        <v>0</v>
      </c>
      <c r="AA111" s="8">
        <v>0</v>
      </c>
      <c r="AB111" s="8">
        <v>0</v>
      </c>
      <c r="AC111" s="7">
        <f t="shared" si="141"/>
        <v>0</v>
      </c>
      <c r="AD111" s="3" t="str">
        <f t="shared" si="142"/>
        <v>Nem rövidtávú a feladat.</v>
      </c>
      <c r="AF111" s="8">
        <v>0</v>
      </c>
      <c r="AG111" s="8">
        <v>0</v>
      </c>
      <c r="AH111" s="8">
        <v>0</v>
      </c>
      <c r="AI111" s="8">
        <v>0</v>
      </c>
      <c r="AJ111" s="8">
        <v>0</v>
      </c>
      <c r="AK111" s="8">
        <v>0</v>
      </c>
      <c r="AL111" s="8">
        <v>0</v>
      </c>
      <c r="AM111" s="8">
        <v>0</v>
      </c>
      <c r="AN111" s="8">
        <v>0</v>
      </c>
      <c r="AO111" s="8">
        <v>0</v>
      </c>
      <c r="AP111" s="8">
        <v>0</v>
      </c>
      <c r="AQ111" s="7">
        <f t="shared" si="143"/>
        <v>0</v>
      </c>
      <c r="AR111" s="202" t="s">
        <v>464</v>
      </c>
      <c r="AS111" s="3" t="str">
        <f t="shared" si="144"/>
        <v>Forráshiányos a feladat!</v>
      </c>
      <c r="AU111" s="204" t="s">
        <v>132</v>
      </c>
      <c r="AV111" s="204" t="s">
        <v>132</v>
      </c>
      <c r="AW111" s="205">
        <f>COUNTA($G$3:G111)</f>
        <v>108</v>
      </c>
      <c r="AY111" s="9">
        <f>VLOOKUP($G111,Összesítő!$B:$F,3,FALSE)</f>
        <v>4212</v>
      </c>
      <c r="AZ111" s="9">
        <f t="shared" si="145"/>
        <v>0</v>
      </c>
      <c r="BA111" s="5">
        <f t="shared" si="146"/>
        <v>1</v>
      </c>
      <c r="BB111" s="5" t="str">
        <f t="shared" si="147"/>
        <v>H</v>
      </c>
      <c r="BC111" s="5">
        <f t="shared" si="148"/>
        <v>0</v>
      </c>
      <c r="BD111" s="5">
        <f t="shared" si="149"/>
        <v>0</v>
      </c>
      <c r="BE111" s="5">
        <f t="shared" si="150"/>
        <v>0</v>
      </c>
      <c r="BF111" s="9" t="str">
        <f t="shared" si="151"/>
        <v>Nem rövidtávú a feladat.</v>
      </c>
      <c r="BG111" s="5">
        <f t="shared" si="152"/>
        <v>1</v>
      </c>
      <c r="BH111" s="5">
        <f t="shared" si="153"/>
        <v>1</v>
      </c>
      <c r="BI111" s="5">
        <f t="shared" si="154"/>
        <v>1</v>
      </c>
      <c r="BJ111" s="5">
        <f t="shared" si="155"/>
        <v>1</v>
      </c>
      <c r="BK111" s="5">
        <f t="shared" si="156"/>
        <v>1</v>
      </c>
      <c r="BL111" s="4" t="str">
        <f t="shared" si="157"/>
        <v>Forráshiányos a feladat!</v>
      </c>
      <c r="BM111" s="5">
        <f t="shared" si="158"/>
        <v>0</v>
      </c>
      <c r="BN111" s="5">
        <f t="shared" si="159"/>
        <v>1</v>
      </c>
      <c r="BO111" s="5">
        <f t="shared" si="160"/>
        <v>0</v>
      </c>
      <c r="BP111" s="5">
        <f t="shared" si="161"/>
        <v>0</v>
      </c>
      <c r="BQ111" s="5">
        <f t="shared" si="162"/>
        <v>0</v>
      </c>
      <c r="BR111" s="9">
        <f t="shared" si="163"/>
        <v>0</v>
      </c>
      <c r="BS111" s="5">
        <f t="shared" si="164"/>
        <v>0</v>
      </c>
      <c r="BT111" s="5">
        <f t="shared" si="165"/>
        <v>0</v>
      </c>
      <c r="BU111" s="5">
        <f t="shared" si="166"/>
        <v>1</v>
      </c>
      <c r="BV111" s="5">
        <f t="shared" si="167"/>
        <v>1</v>
      </c>
      <c r="BW111" s="5">
        <f t="shared" si="168"/>
        <v>1</v>
      </c>
      <c r="BX111" s="5">
        <f t="shared" si="169"/>
        <v>1</v>
      </c>
      <c r="BY111" s="5">
        <f t="shared" si="170"/>
        <v>1</v>
      </c>
      <c r="BZ111" s="5">
        <f t="shared" si="171"/>
        <v>1</v>
      </c>
      <c r="CA111" s="5">
        <f t="shared" si="172"/>
        <v>1</v>
      </c>
      <c r="CB111" s="5">
        <f t="shared" si="173"/>
        <v>1</v>
      </c>
      <c r="CC111" s="5">
        <f t="shared" si="174"/>
        <v>1</v>
      </c>
      <c r="CD111" s="5" t="str">
        <f t="shared" si="175"/>
        <v>?</v>
      </c>
      <c r="CE111" s="4" t="str">
        <f t="shared" si="176"/>
        <v>Kitöltés rendben!</v>
      </c>
      <c r="CF111" s="5">
        <f t="shared" si="177"/>
        <v>1</v>
      </c>
      <c r="CG111" s="5">
        <f t="shared" si="178"/>
        <v>0</v>
      </c>
      <c r="CH111" s="5">
        <f t="shared" si="179"/>
        <v>1</v>
      </c>
    </row>
    <row r="112" spans="1:86" s="2" customFormat="1" ht="31.5" hidden="1" x14ac:dyDescent="0.25">
      <c r="A112" s="1" t="str">
        <f t="shared" si="139"/>
        <v>Kitöltés rendben!</v>
      </c>
      <c r="B112" s="203">
        <v>0</v>
      </c>
      <c r="C112" s="202" t="s">
        <v>113</v>
      </c>
      <c r="D112" s="204" t="s">
        <v>420</v>
      </c>
      <c r="E112" s="204" t="s">
        <v>462</v>
      </c>
      <c r="F112" s="205" t="str">
        <f>VLOOKUP($G112,Összesítő!$B:$F,2,FALSE)</f>
        <v>21-16142-1-001-00-00</v>
      </c>
      <c r="G112" s="202" t="s">
        <v>299</v>
      </c>
      <c r="H112" s="205" t="str">
        <f>AY112&amp;"_"&amp;AW112&amp;"_FIV_"&amp;LEFT(Előlap!$B$6,4)</f>
        <v>4212_109_FIV_2026</v>
      </c>
      <c r="I112" s="205" t="str">
        <f>VLOOKUP($G112,Összesítő!$B:$F,5,FALSE)</f>
        <v>Külsővat</v>
      </c>
      <c r="J112" s="205" t="str">
        <f>VLOOKUP($G112,Összesítő!$B:$F,4,FALSE)</f>
        <v>Külsővat Község Önkormányzata</v>
      </c>
      <c r="K112" s="7">
        <f t="shared" si="140"/>
        <v>0</v>
      </c>
      <c r="L112" s="203">
        <v>2027</v>
      </c>
      <c r="M112" s="203">
        <v>2027</v>
      </c>
      <c r="N112" s="13">
        <v>0</v>
      </c>
      <c r="O112" s="8">
        <v>0</v>
      </c>
      <c r="P112" s="8">
        <v>0</v>
      </c>
      <c r="R112" s="8">
        <v>0</v>
      </c>
      <c r="S112" s="8">
        <v>0</v>
      </c>
      <c r="T112" s="8">
        <v>0</v>
      </c>
      <c r="U112" s="8">
        <v>0</v>
      </c>
      <c r="V112" s="8">
        <v>0</v>
      </c>
      <c r="W112" s="8">
        <v>0</v>
      </c>
      <c r="X112" s="8">
        <v>0</v>
      </c>
      <c r="Y112" s="8">
        <v>0</v>
      </c>
      <c r="Z112" s="8">
        <v>0</v>
      </c>
      <c r="AA112" s="8">
        <v>0</v>
      </c>
      <c r="AB112" s="8">
        <v>0</v>
      </c>
      <c r="AC112" s="7">
        <f t="shared" si="141"/>
        <v>0</v>
      </c>
      <c r="AD112" s="3" t="str">
        <f t="shared" si="142"/>
        <v>A forrás egyenlő a költséggel (I.ütem).</v>
      </c>
      <c r="AF112" s="8">
        <v>0</v>
      </c>
      <c r="AG112" s="8">
        <v>0</v>
      </c>
      <c r="AH112" s="8">
        <v>0</v>
      </c>
      <c r="AI112" s="8">
        <v>0</v>
      </c>
      <c r="AJ112" s="8">
        <v>0</v>
      </c>
      <c r="AK112" s="8">
        <v>0</v>
      </c>
      <c r="AL112" s="8">
        <v>0</v>
      </c>
      <c r="AM112" s="8">
        <v>0</v>
      </c>
      <c r="AN112" s="8">
        <v>0</v>
      </c>
      <c r="AO112" s="8">
        <v>0</v>
      </c>
      <c r="AP112" s="8">
        <v>0</v>
      </c>
      <c r="AQ112" s="7">
        <f t="shared" si="143"/>
        <v>0</v>
      </c>
      <c r="AR112" s="202" t="s">
        <v>464</v>
      </c>
      <c r="AS112" s="3" t="str">
        <f t="shared" si="144"/>
        <v>Nem hosszútávú a feladat.</v>
      </c>
      <c r="AU112" s="204" t="s">
        <v>465</v>
      </c>
      <c r="AV112" s="204" t="s">
        <v>132</v>
      </c>
      <c r="AW112" s="205">
        <f>COUNTA($G$3:G112)</f>
        <v>109</v>
      </c>
      <c r="AY112" s="9">
        <f>VLOOKUP($G112,Összesítő!$B:$F,3,FALSE)</f>
        <v>4212</v>
      </c>
      <c r="AZ112" s="9">
        <f t="shared" si="145"/>
        <v>39</v>
      </c>
      <c r="BA112" s="5">
        <f t="shared" si="146"/>
        <v>1</v>
      </c>
      <c r="BB112" s="5" t="str">
        <f t="shared" si="147"/>
        <v>R</v>
      </c>
      <c r="BC112" s="5">
        <f t="shared" si="148"/>
        <v>1</v>
      </c>
      <c r="BD112" s="5">
        <f t="shared" si="149"/>
        <v>0</v>
      </c>
      <c r="BE112" s="5">
        <f t="shared" si="150"/>
        <v>0</v>
      </c>
      <c r="BF112" s="9" t="str">
        <f t="shared" si="151"/>
        <v>A forrás egyenlő a költséggel (I.ütem).</v>
      </c>
      <c r="BG112" s="5">
        <f t="shared" si="152"/>
        <v>1</v>
      </c>
      <c r="BH112" s="5">
        <f t="shared" si="153"/>
        <v>1</v>
      </c>
      <c r="BI112" s="5">
        <f t="shared" si="154"/>
        <v>0</v>
      </c>
      <c r="BJ112" s="5">
        <f t="shared" si="155"/>
        <v>1</v>
      </c>
      <c r="BK112" s="5">
        <f t="shared" si="156"/>
        <v>1</v>
      </c>
      <c r="BL112" s="4" t="str">
        <f t="shared" si="157"/>
        <v>Nem hosszútávú a feladat.</v>
      </c>
      <c r="BM112" s="5">
        <f t="shared" si="158"/>
        <v>1</v>
      </c>
      <c r="BN112" s="5">
        <f t="shared" si="159"/>
        <v>0</v>
      </c>
      <c r="BO112" s="5">
        <f t="shared" si="160"/>
        <v>1</v>
      </c>
      <c r="BP112" s="5">
        <f t="shared" si="161"/>
        <v>0</v>
      </c>
      <c r="BQ112" s="5">
        <f t="shared" si="162"/>
        <v>1</v>
      </c>
      <c r="BR112" s="9" t="str">
        <f t="shared" si="163"/>
        <v>Nincs hosszútávú terv!</v>
      </c>
      <c r="BS112" s="5">
        <f t="shared" si="164"/>
        <v>1</v>
      </c>
      <c r="BT112" s="5">
        <f t="shared" si="165"/>
        <v>0</v>
      </c>
      <c r="BU112" s="5">
        <f t="shared" si="166"/>
        <v>1</v>
      </c>
      <c r="BV112" s="5">
        <f t="shared" si="167"/>
        <v>1</v>
      </c>
      <c r="BW112" s="5">
        <f t="shared" si="168"/>
        <v>1</v>
      </c>
      <c r="BX112" s="5">
        <f t="shared" si="169"/>
        <v>1</v>
      </c>
      <c r="BY112" s="5">
        <f t="shared" si="170"/>
        <v>1</v>
      </c>
      <c r="BZ112" s="5">
        <f t="shared" si="171"/>
        <v>1</v>
      </c>
      <c r="CA112" s="5">
        <f t="shared" si="172"/>
        <v>1</v>
      </c>
      <c r="CB112" s="5">
        <f t="shared" si="173"/>
        <v>1</v>
      </c>
      <c r="CC112" s="5">
        <f t="shared" si="174"/>
        <v>1</v>
      </c>
      <c r="CD112" s="5" t="str">
        <f t="shared" si="175"/>
        <v>?</v>
      </c>
      <c r="CE112" s="4" t="str">
        <f t="shared" si="176"/>
        <v>Kitöltés rendben!</v>
      </c>
      <c r="CF112" s="5">
        <f t="shared" si="177"/>
        <v>1</v>
      </c>
      <c r="CG112" s="5">
        <f t="shared" si="178"/>
        <v>1</v>
      </c>
      <c r="CH112" s="5">
        <f t="shared" si="179"/>
        <v>0</v>
      </c>
    </row>
    <row r="113" spans="1:86" s="2" customFormat="1" ht="31.5" hidden="1" customHeight="1" x14ac:dyDescent="0.25">
      <c r="A113" s="1" t="str">
        <f t="shared" si="139"/>
        <v>Kitöltés rendben!</v>
      </c>
      <c r="B113" s="203">
        <v>2</v>
      </c>
      <c r="C113" s="202" t="s">
        <v>98</v>
      </c>
      <c r="D113" s="204" t="s">
        <v>416</v>
      </c>
      <c r="E113" s="204" t="s">
        <v>462</v>
      </c>
      <c r="F113" s="205" t="str">
        <f>VLOOKUP($G113,Összesítő!$B:$F,2,FALSE)</f>
        <v>21-03197-1-001-00-00</v>
      </c>
      <c r="G113" s="202" t="s">
        <v>211</v>
      </c>
      <c r="H113" s="205" t="str">
        <f>AY113&amp;"_"&amp;AW113&amp;"_FIV_"&amp;LEFT(Előlap!$B$6,4)</f>
        <v>4190_110_FIV_2026</v>
      </c>
      <c r="I113" s="205" t="str">
        <f>VLOOKUP($G113,Összesítő!$B:$F,5,FALSE)</f>
        <v>Rábahídvég</v>
      </c>
      <c r="J113" s="205" t="str">
        <f>VLOOKUP($G113,Összesítő!$B:$F,4,FALSE)</f>
        <v>Rábahídvég Község Önkormányzata</v>
      </c>
      <c r="K113" s="7">
        <f t="shared" si="140"/>
        <v>50000</v>
      </c>
      <c r="L113" s="203">
        <v>2030</v>
      </c>
      <c r="M113" s="203">
        <v>2030</v>
      </c>
      <c r="N113" s="13">
        <v>0</v>
      </c>
      <c r="O113" s="8">
        <v>50000</v>
      </c>
      <c r="P113" s="8">
        <v>0</v>
      </c>
      <c r="R113" s="8">
        <v>0</v>
      </c>
      <c r="S113" s="8">
        <v>0</v>
      </c>
      <c r="T113" s="8">
        <v>0</v>
      </c>
      <c r="U113" s="8">
        <v>0</v>
      </c>
      <c r="V113" s="8">
        <v>0</v>
      </c>
      <c r="W113" s="8">
        <v>0</v>
      </c>
      <c r="X113" s="8">
        <v>0</v>
      </c>
      <c r="Y113" s="8">
        <v>0</v>
      </c>
      <c r="Z113" s="8">
        <v>0</v>
      </c>
      <c r="AA113" s="8">
        <v>0</v>
      </c>
      <c r="AB113" s="8">
        <v>0</v>
      </c>
      <c r="AC113" s="7">
        <f t="shared" si="141"/>
        <v>0</v>
      </c>
      <c r="AD113" s="3" t="str">
        <f t="shared" si="142"/>
        <v>Nem rövidtávú a feladat.</v>
      </c>
      <c r="AF113" s="8">
        <v>0</v>
      </c>
      <c r="AG113" s="8">
        <v>0</v>
      </c>
      <c r="AH113" s="8">
        <v>0</v>
      </c>
      <c r="AI113" s="8">
        <v>0</v>
      </c>
      <c r="AJ113" s="8">
        <v>0</v>
      </c>
      <c r="AK113" s="8">
        <v>0</v>
      </c>
      <c r="AL113" s="8">
        <v>0</v>
      </c>
      <c r="AM113" s="8">
        <v>0</v>
      </c>
      <c r="AN113" s="8">
        <v>0</v>
      </c>
      <c r="AO113" s="8">
        <v>0</v>
      </c>
      <c r="AP113" s="8">
        <v>0</v>
      </c>
      <c r="AQ113" s="7">
        <f t="shared" si="143"/>
        <v>0</v>
      </c>
      <c r="AR113" s="202" t="s">
        <v>464</v>
      </c>
      <c r="AS113" s="3" t="str">
        <f t="shared" si="144"/>
        <v>Forráshiányos a feladat!</v>
      </c>
      <c r="AU113" s="204" t="s">
        <v>465</v>
      </c>
      <c r="AV113" s="204" t="s">
        <v>132</v>
      </c>
      <c r="AW113" s="205">
        <f>COUNTA($G$3:G113)</f>
        <v>110</v>
      </c>
      <c r="AY113" s="9">
        <f>VLOOKUP($G113,Összesítő!$B:$F,3,FALSE)</f>
        <v>4190</v>
      </c>
      <c r="AZ113" s="9">
        <f t="shared" si="145"/>
        <v>39</v>
      </c>
      <c r="BA113" s="5">
        <f t="shared" si="146"/>
        <v>1</v>
      </c>
      <c r="BB113" s="5" t="str">
        <f t="shared" si="147"/>
        <v>H</v>
      </c>
      <c r="BC113" s="5">
        <f t="shared" si="148"/>
        <v>0</v>
      </c>
      <c r="BD113" s="5">
        <f t="shared" si="149"/>
        <v>0</v>
      </c>
      <c r="BE113" s="5">
        <f t="shared" si="150"/>
        <v>0</v>
      </c>
      <c r="BF113" s="9" t="str">
        <f t="shared" si="151"/>
        <v>Nem rövidtávú a feladat.</v>
      </c>
      <c r="BG113" s="5">
        <f t="shared" si="152"/>
        <v>1</v>
      </c>
      <c r="BH113" s="5">
        <f t="shared" si="153"/>
        <v>1</v>
      </c>
      <c r="BI113" s="5">
        <f t="shared" si="154"/>
        <v>1</v>
      </c>
      <c r="BJ113" s="5">
        <f t="shared" si="155"/>
        <v>1</v>
      </c>
      <c r="BK113" s="5">
        <f t="shared" si="156"/>
        <v>1</v>
      </c>
      <c r="BL113" s="4" t="str">
        <f t="shared" si="157"/>
        <v>Forráshiányos a feladat!</v>
      </c>
      <c r="BM113" s="5">
        <f t="shared" si="158"/>
        <v>0</v>
      </c>
      <c r="BN113" s="5">
        <f t="shared" si="159"/>
        <v>1</v>
      </c>
      <c r="BO113" s="5">
        <f t="shared" si="160"/>
        <v>0</v>
      </c>
      <c r="BP113" s="5">
        <f t="shared" si="161"/>
        <v>0</v>
      </c>
      <c r="BQ113" s="5">
        <f t="shared" si="162"/>
        <v>0</v>
      </c>
      <c r="BR113" s="9">
        <f t="shared" si="163"/>
        <v>0</v>
      </c>
      <c r="BS113" s="5">
        <f t="shared" si="164"/>
        <v>0</v>
      </c>
      <c r="BT113" s="5">
        <f t="shared" si="165"/>
        <v>0</v>
      </c>
      <c r="BU113" s="5">
        <f t="shared" si="166"/>
        <v>1</v>
      </c>
      <c r="BV113" s="5">
        <f t="shared" si="167"/>
        <v>1</v>
      </c>
      <c r="BW113" s="5">
        <f t="shared" si="168"/>
        <v>1</v>
      </c>
      <c r="BX113" s="5">
        <f t="shared" si="169"/>
        <v>1</v>
      </c>
      <c r="BY113" s="5">
        <f t="shared" si="170"/>
        <v>1</v>
      </c>
      <c r="BZ113" s="5">
        <f t="shared" si="171"/>
        <v>1</v>
      </c>
      <c r="CA113" s="5">
        <f t="shared" si="172"/>
        <v>1</v>
      </c>
      <c r="CB113" s="5">
        <f t="shared" si="173"/>
        <v>1</v>
      </c>
      <c r="CC113" s="5">
        <f t="shared" si="174"/>
        <v>1</v>
      </c>
      <c r="CD113" s="5" t="str">
        <f t="shared" si="175"/>
        <v>?</v>
      </c>
      <c r="CE113" s="4" t="str">
        <f t="shared" si="176"/>
        <v>Kitöltés rendben!</v>
      </c>
      <c r="CF113" s="5">
        <f t="shared" si="177"/>
        <v>1</v>
      </c>
      <c r="CG113" s="5">
        <f t="shared" si="178"/>
        <v>0</v>
      </c>
      <c r="CH113" s="5">
        <f t="shared" si="179"/>
        <v>1</v>
      </c>
    </row>
    <row r="114" spans="1:86" s="2" customFormat="1" ht="31.5" hidden="1" customHeight="1" x14ac:dyDescent="0.25">
      <c r="A114" s="1" t="str">
        <f t="shared" si="139"/>
        <v>Kitöltés rendben!</v>
      </c>
      <c r="B114" s="203">
        <v>2</v>
      </c>
      <c r="C114" s="202" t="s">
        <v>108</v>
      </c>
      <c r="D114" s="204" t="s">
        <v>467</v>
      </c>
      <c r="E114" s="204" t="s">
        <v>462</v>
      </c>
      <c r="F114" s="205" t="str">
        <f>VLOOKUP($G114,Összesítő!$B:$F,2,FALSE)</f>
        <v>21-03197-1-001-00-00</v>
      </c>
      <c r="G114" s="202" t="s">
        <v>211</v>
      </c>
      <c r="H114" s="205" t="str">
        <f>AY114&amp;"_"&amp;AW114&amp;"_FIV_"&amp;LEFT(Előlap!$B$6,4)</f>
        <v>4190_111_FIV_2026</v>
      </c>
      <c r="I114" s="205" t="str">
        <f>VLOOKUP($G114,Összesítő!$B:$F,5,FALSE)</f>
        <v>Rábahídvég</v>
      </c>
      <c r="J114" s="205" t="str">
        <f>VLOOKUP($G114,Összesítő!$B:$F,4,FALSE)</f>
        <v>Rábahídvég Község Önkormányzata</v>
      </c>
      <c r="K114" s="7">
        <f t="shared" si="140"/>
        <v>20000</v>
      </c>
      <c r="L114" s="203">
        <v>2028</v>
      </c>
      <c r="M114" s="203">
        <v>2036</v>
      </c>
      <c r="N114" s="13">
        <v>0</v>
      </c>
      <c r="O114" s="8">
        <v>20000</v>
      </c>
      <c r="P114" s="8">
        <v>0</v>
      </c>
      <c r="R114" s="8">
        <v>0</v>
      </c>
      <c r="S114" s="8">
        <v>0</v>
      </c>
      <c r="T114" s="8">
        <v>0</v>
      </c>
      <c r="U114" s="8">
        <v>0</v>
      </c>
      <c r="V114" s="8">
        <v>0</v>
      </c>
      <c r="W114" s="8">
        <v>0</v>
      </c>
      <c r="X114" s="8">
        <v>0</v>
      </c>
      <c r="Y114" s="8">
        <v>0</v>
      </c>
      <c r="Z114" s="8">
        <v>0</v>
      </c>
      <c r="AA114" s="8">
        <v>0</v>
      </c>
      <c r="AB114" s="8">
        <v>0</v>
      </c>
      <c r="AC114" s="7">
        <f t="shared" si="141"/>
        <v>0</v>
      </c>
      <c r="AD114" s="3" t="str">
        <f t="shared" si="142"/>
        <v>Nem rövidtávú a feladat.</v>
      </c>
      <c r="AF114" s="8">
        <v>0</v>
      </c>
      <c r="AG114" s="8">
        <v>0</v>
      </c>
      <c r="AH114" s="8">
        <v>0</v>
      </c>
      <c r="AI114" s="8">
        <v>0</v>
      </c>
      <c r="AJ114" s="8">
        <v>0</v>
      </c>
      <c r="AK114" s="8">
        <v>0</v>
      </c>
      <c r="AL114" s="8">
        <v>0</v>
      </c>
      <c r="AM114" s="8">
        <v>0</v>
      </c>
      <c r="AN114" s="8">
        <v>0</v>
      </c>
      <c r="AO114" s="8">
        <v>0</v>
      </c>
      <c r="AP114" s="8">
        <v>0</v>
      </c>
      <c r="AQ114" s="7">
        <f t="shared" si="143"/>
        <v>0</v>
      </c>
      <c r="AR114" s="202" t="s">
        <v>464</v>
      </c>
      <c r="AS114" s="3" t="str">
        <f t="shared" si="144"/>
        <v>Forráshiányos a feladat!</v>
      </c>
      <c r="AU114" s="204" t="s">
        <v>465</v>
      </c>
      <c r="AV114" s="204" t="s">
        <v>132</v>
      </c>
      <c r="AW114" s="205">
        <f>COUNTA($G$3:G114)</f>
        <v>111</v>
      </c>
      <c r="AY114" s="9">
        <f>VLOOKUP($G114,Összesítő!$B:$F,3,FALSE)</f>
        <v>4190</v>
      </c>
      <c r="AZ114" s="9">
        <f t="shared" si="145"/>
        <v>39</v>
      </c>
      <c r="BA114" s="5">
        <f t="shared" si="146"/>
        <v>1</v>
      </c>
      <c r="BB114" s="5" t="str">
        <f t="shared" si="147"/>
        <v>H</v>
      </c>
      <c r="BC114" s="5">
        <f t="shared" si="148"/>
        <v>0</v>
      </c>
      <c r="BD114" s="5">
        <f t="shared" si="149"/>
        <v>0</v>
      </c>
      <c r="BE114" s="5">
        <f t="shared" si="150"/>
        <v>0</v>
      </c>
      <c r="BF114" s="9" t="str">
        <f t="shared" si="151"/>
        <v>Nem rövidtávú a feladat.</v>
      </c>
      <c r="BG114" s="5">
        <f t="shared" si="152"/>
        <v>1</v>
      </c>
      <c r="BH114" s="5">
        <f t="shared" si="153"/>
        <v>1</v>
      </c>
      <c r="BI114" s="5">
        <f t="shared" si="154"/>
        <v>1</v>
      </c>
      <c r="BJ114" s="5">
        <f t="shared" si="155"/>
        <v>1</v>
      </c>
      <c r="BK114" s="5">
        <f t="shared" si="156"/>
        <v>1</v>
      </c>
      <c r="BL114" s="4" t="str">
        <f t="shared" si="157"/>
        <v>Forráshiányos a feladat!</v>
      </c>
      <c r="BM114" s="5">
        <f t="shared" si="158"/>
        <v>0</v>
      </c>
      <c r="BN114" s="5">
        <f t="shared" si="159"/>
        <v>1</v>
      </c>
      <c r="BO114" s="5">
        <f t="shared" si="160"/>
        <v>0</v>
      </c>
      <c r="BP114" s="5">
        <f t="shared" si="161"/>
        <v>0</v>
      </c>
      <c r="BQ114" s="5">
        <f t="shared" si="162"/>
        <v>0</v>
      </c>
      <c r="BR114" s="9">
        <f t="shared" si="163"/>
        <v>0</v>
      </c>
      <c r="BS114" s="5">
        <f t="shared" si="164"/>
        <v>0</v>
      </c>
      <c r="BT114" s="5">
        <f t="shared" si="165"/>
        <v>0</v>
      </c>
      <c r="BU114" s="5">
        <f t="shared" si="166"/>
        <v>1</v>
      </c>
      <c r="BV114" s="5">
        <f t="shared" si="167"/>
        <v>1</v>
      </c>
      <c r="BW114" s="5">
        <f t="shared" si="168"/>
        <v>1</v>
      </c>
      <c r="BX114" s="5">
        <f t="shared" si="169"/>
        <v>1</v>
      </c>
      <c r="BY114" s="5">
        <f t="shared" si="170"/>
        <v>1</v>
      </c>
      <c r="BZ114" s="5">
        <f t="shared" si="171"/>
        <v>1</v>
      </c>
      <c r="CA114" s="5">
        <f t="shared" si="172"/>
        <v>1</v>
      </c>
      <c r="CB114" s="5">
        <f t="shared" si="173"/>
        <v>1</v>
      </c>
      <c r="CC114" s="5">
        <f t="shared" si="174"/>
        <v>1</v>
      </c>
      <c r="CD114" s="5" t="str">
        <f t="shared" si="175"/>
        <v>?</v>
      </c>
      <c r="CE114" s="4" t="str">
        <f t="shared" si="176"/>
        <v>Kitöltés rendben!</v>
      </c>
      <c r="CF114" s="5">
        <f t="shared" si="177"/>
        <v>1</v>
      </c>
      <c r="CG114" s="5">
        <f t="shared" si="178"/>
        <v>0</v>
      </c>
      <c r="CH114" s="5">
        <f t="shared" si="179"/>
        <v>1</v>
      </c>
    </row>
    <row r="115" spans="1:86" s="2" customFormat="1" ht="31.5" hidden="1" customHeight="1" x14ac:dyDescent="0.25">
      <c r="A115" s="1" t="str">
        <f t="shared" ref="A115" si="261">IF($G115="","Nincs VKR kiválasztva!",CE115)</f>
        <v>Kitöltés rendben!</v>
      </c>
      <c r="B115" s="211">
        <v>2</v>
      </c>
      <c r="C115" s="210" t="s">
        <v>75</v>
      </c>
      <c r="D115" s="212" t="s">
        <v>440</v>
      </c>
      <c r="E115" s="212" t="s">
        <v>462</v>
      </c>
      <c r="F115" s="213" t="str">
        <f>VLOOKUP($G115,Összesítő!$B:$F,2,FALSE)</f>
        <v>21-03197-1-001-00-00</v>
      </c>
      <c r="G115" s="210" t="s">
        <v>211</v>
      </c>
      <c r="H115" s="213" t="str">
        <f>AY115&amp;"_"&amp;AW115&amp;"_FIV_"&amp;LEFT(Előlap!$B$6,4)</f>
        <v>4190_112_FIV_2026</v>
      </c>
      <c r="I115" s="213" t="str">
        <f>VLOOKUP($G115,Összesítő!$B:$F,5,FALSE)</f>
        <v>Rábahídvég</v>
      </c>
      <c r="J115" s="213" t="str">
        <f>VLOOKUP($G115,Összesítő!$B:$F,4,FALSE)</f>
        <v>Rábahídvég Község Önkormányzata</v>
      </c>
      <c r="K115" s="7">
        <f t="shared" ref="K115" si="262">N115+O115</f>
        <v>25000</v>
      </c>
      <c r="L115" s="211">
        <v>2030</v>
      </c>
      <c r="M115" s="211">
        <v>2036</v>
      </c>
      <c r="N115" s="13">
        <v>0</v>
      </c>
      <c r="O115" s="8">
        <v>25000</v>
      </c>
      <c r="P115" s="8">
        <v>0</v>
      </c>
      <c r="R115" s="8">
        <v>0</v>
      </c>
      <c r="S115" s="8">
        <v>0</v>
      </c>
      <c r="T115" s="8">
        <v>0</v>
      </c>
      <c r="U115" s="8">
        <v>0</v>
      </c>
      <c r="V115" s="8">
        <v>0</v>
      </c>
      <c r="W115" s="8">
        <v>0</v>
      </c>
      <c r="X115" s="8">
        <v>0</v>
      </c>
      <c r="Y115" s="8">
        <v>0</v>
      </c>
      <c r="Z115" s="8">
        <v>0</v>
      </c>
      <c r="AA115" s="8">
        <v>0</v>
      </c>
      <c r="AB115" s="8">
        <v>0</v>
      </c>
      <c r="AC115" s="7">
        <f t="shared" ref="AC115" si="263">SUM(R115:AB115)</f>
        <v>0</v>
      </c>
      <c r="AD115" s="3" t="str">
        <f t="shared" ref="AD115" si="264">IF($G115="","Nincs VKR kiválasztva!",IF(BA115=0,"Hiányos kitöltés!",BF115))</f>
        <v>Nem rövidtávú a feladat.</v>
      </c>
      <c r="AF115" s="8">
        <v>0</v>
      </c>
      <c r="AG115" s="8">
        <v>0</v>
      </c>
      <c r="AH115" s="8">
        <v>0</v>
      </c>
      <c r="AI115" s="8">
        <v>0</v>
      </c>
      <c r="AJ115" s="8">
        <v>0</v>
      </c>
      <c r="AK115" s="8">
        <v>0</v>
      </c>
      <c r="AL115" s="8">
        <v>0</v>
      </c>
      <c r="AM115" s="8">
        <v>0</v>
      </c>
      <c r="AN115" s="8">
        <v>0</v>
      </c>
      <c r="AO115" s="8">
        <v>0</v>
      </c>
      <c r="AP115" s="8">
        <v>0</v>
      </c>
      <c r="AQ115" s="7">
        <f t="shared" ref="AQ115" si="265">SUM(AF115:AP115)</f>
        <v>0</v>
      </c>
      <c r="AR115" s="210" t="s">
        <v>464</v>
      </c>
      <c r="AS115" s="3" t="str">
        <f t="shared" si="144"/>
        <v>Forráshiányos a feladat!</v>
      </c>
      <c r="AU115" s="212" t="s">
        <v>465</v>
      </c>
      <c r="AV115" s="212" t="s">
        <v>132</v>
      </c>
      <c r="AW115" s="213">
        <f>COUNTA($G$3:G115)</f>
        <v>112</v>
      </c>
      <c r="AY115" s="9">
        <f>VLOOKUP($G115,Összesítő!$B:$F,3,FALSE)</f>
        <v>4190</v>
      </c>
      <c r="AZ115" s="9">
        <f t="shared" si="145"/>
        <v>39</v>
      </c>
      <c r="BA115" s="5">
        <f t="shared" si="146"/>
        <v>1</v>
      </c>
      <c r="BB115" s="5" t="str">
        <f t="shared" si="147"/>
        <v>H</v>
      </c>
      <c r="BC115" s="5">
        <f t="shared" ref="BC115" si="266">IF(OR(BB115="R",BB115="RH"),1,0)</f>
        <v>0</v>
      </c>
      <c r="BD115" s="5">
        <f t="shared" si="149"/>
        <v>0</v>
      </c>
      <c r="BE115" s="5">
        <f t="shared" si="150"/>
        <v>0</v>
      </c>
      <c r="BF115" s="9" t="str">
        <f t="shared" si="151"/>
        <v>Nem rövidtávú a feladat.</v>
      </c>
      <c r="BG115" s="5">
        <f t="shared" si="152"/>
        <v>1</v>
      </c>
      <c r="BH115" s="5">
        <f t="shared" si="153"/>
        <v>1</v>
      </c>
      <c r="BI115" s="5">
        <f t="shared" si="154"/>
        <v>1</v>
      </c>
      <c r="BJ115" s="5">
        <f t="shared" si="155"/>
        <v>1</v>
      </c>
      <c r="BK115" s="5">
        <f t="shared" ref="BK115" si="267">IF(AND($BJ115=1,$O115=$AQ115),1,IF(AND($BJ115=1,$O115&gt;$AQ115,AR115="igen"),1,0))</f>
        <v>1</v>
      </c>
      <c r="BL115" s="4" t="str">
        <f t="shared" si="157"/>
        <v>Forráshiányos a feladat!</v>
      </c>
      <c r="BM115" s="5">
        <f t="shared" si="158"/>
        <v>0</v>
      </c>
      <c r="BN115" s="5">
        <f t="shared" si="159"/>
        <v>1</v>
      </c>
      <c r="BO115" s="5">
        <f t="shared" si="160"/>
        <v>0</v>
      </c>
      <c r="BP115" s="5">
        <f t="shared" si="161"/>
        <v>0</v>
      </c>
      <c r="BQ115" s="5">
        <f t="shared" si="162"/>
        <v>0</v>
      </c>
      <c r="BR115" s="9">
        <f t="shared" si="163"/>
        <v>0</v>
      </c>
      <c r="BS115" s="5">
        <f t="shared" si="164"/>
        <v>0</v>
      </c>
      <c r="BT115" s="5">
        <f t="shared" si="165"/>
        <v>0</v>
      </c>
      <c r="BU115" s="5">
        <f t="shared" si="166"/>
        <v>1</v>
      </c>
      <c r="BV115" s="5">
        <f t="shared" si="167"/>
        <v>1</v>
      </c>
      <c r="BW115" s="5">
        <f t="shared" si="168"/>
        <v>1</v>
      </c>
      <c r="BX115" s="5">
        <f t="shared" si="169"/>
        <v>1</v>
      </c>
      <c r="BY115" s="5">
        <f t="shared" si="170"/>
        <v>1</v>
      </c>
      <c r="BZ115" s="5">
        <f t="shared" si="171"/>
        <v>1</v>
      </c>
      <c r="CA115" s="5">
        <f t="shared" si="172"/>
        <v>1</v>
      </c>
      <c r="CB115" s="5">
        <f t="shared" si="173"/>
        <v>1</v>
      </c>
      <c r="CC115" s="5">
        <f t="shared" si="174"/>
        <v>1</v>
      </c>
      <c r="CD115" s="5" t="str">
        <f t="shared" si="175"/>
        <v>?</v>
      </c>
      <c r="CE115" s="4" t="str">
        <f t="shared" ref="CE115" si="268">IF($BA115=0,$CD115,IF($BG115=0,"I. ütem forrása nincs kitöltve!",IF($BJ115=0,"II. ütem forrása nincs kitöltve!",IF($BD115=1,"Költségek üteme nem megfelelő (az időtartam és a költség üteme eltér)!",IF(AND(BH115=0,$BA115=1,$BJ115=1,$BD115=1),"Kötelező cellák kitöltve, de az I. ütem forrása hibás!",IF(AND(BJ115=0,$BA115=1,$BJ115=1,$BD115=1),"Kötelező cellák kitöltve, de a II. ütem forrása hibás!",IF(AND($BO115=1,$AZ115&lt;30),"Nullás a rövidtávú feladat és rövid (hiányzik) a hozzá tartozó indoklás!",IF(AND($BP115=1,$AZ115&lt;30),"Nullás a hosszútávú feladat és rövid (hiányzik) a hozzá tartozó indoklás!",IF(AND(BN115=1,C115="1811_RENDKÍVÜLI"),"II. ütemre nem tervezhet Rendkívüli feladatot!",IF(BH115=0,AD115,IF(BK115=0,AS115,IF(AND(BC115=1,$P115&gt;$N115),"EM rendelet 2. melléklet terhére elszámolt költség nem lehet nagyobb az I. ütemre tervezett tényleges költségnél!",IF($AC115&gt;$N115,"Többlet forrást jelölt meg az I. ütemnél! A forrás ne legyen több a költségnél.",IF($AQ115&gt;$O115,"Többlet forrást jelölt meg a II. ütemnél! A forrás ne legyen több a költségnél.","Kitöltés rendben!"))))))))))))))</f>
        <v>Kitöltés rendben!</v>
      </c>
      <c r="CF115" s="5">
        <f t="shared" ref="CF115" si="269">IF(A115="Kitöltés rendben!",1,0)</f>
        <v>1</v>
      </c>
      <c r="CG115" s="5">
        <f t="shared" si="178"/>
        <v>0</v>
      </c>
      <c r="CH115" s="5">
        <f t="shared" si="179"/>
        <v>1</v>
      </c>
    </row>
    <row r="116" spans="1:86" s="2" customFormat="1" ht="31.5" hidden="1" customHeight="1" x14ac:dyDescent="0.25">
      <c r="A116" s="1" t="str">
        <f t="shared" si="139"/>
        <v>Kitöltés rendben!</v>
      </c>
      <c r="B116" s="203">
        <v>0</v>
      </c>
      <c r="C116" s="202" t="s">
        <v>113</v>
      </c>
      <c r="D116" s="204" t="s">
        <v>420</v>
      </c>
      <c r="E116" s="204" t="s">
        <v>462</v>
      </c>
      <c r="F116" s="205" t="str">
        <f>VLOOKUP($G116,Összesítő!$B:$F,2,FALSE)</f>
        <v>21-03197-1-001-00-00</v>
      </c>
      <c r="G116" s="202" t="s">
        <v>211</v>
      </c>
      <c r="H116" s="205" t="str">
        <f>AY116&amp;"_"&amp;AW116&amp;"_FIV_"&amp;LEFT(Előlap!$B$6,4)</f>
        <v>4190_113_FIV_2026</v>
      </c>
      <c r="I116" s="205" t="str">
        <f>VLOOKUP($G116,Összesítő!$B:$F,5,FALSE)</f>
        <v>Rábahídvég</v>
      </c>
      <c r="J116" s="205" t="str">
        <f>VLOOKUP($G116,Összesítő!$B:$F,4,FALSE)</f>
        <v>Rábahídvég Község Önkormányzata</v>
      </c>
      <c r="K116" s="7">
        <f t="shared" si="140"/>
        <v>0</v>
      </c>
      <c r="L116" s="203">
        <v>2027</v>
      </c>
      <c r="M116" s="203">
        <v>2027</v>
      </c>
      <c r="N116" s="13">
        <v>0</v>
      </c>
      <c r="O116" s="8">
        <v>0</v>
      </c>
      <c r="P116" s="8">
        <v>0</v>
      </c>
      <c r="R116" s="8">
        <v>0</v>
      </c>
      <c r="S116" s="8">
        <v>0</v>
      </c>
      <c r="T116" s="8">
        <v>0</v>
      </c>
      <c r="U116" s="8">
        <v>0</v>
      </c>
      <c r="V116" s="8">
        <v>0</v>
      </c>
      <c r="W116" s="8">
        <v>0</v>
      </c>
      <c r="X116" s="8">
        <v>0</v>
      </c>
      <c r="Y116" s="8">
        <v>0</v>
      </c>
      <c r="Z116" s="8">
        <v>0</v>
      </c>
      <c r="AA116" s="8">
        <v>0</v>
      </c>
      <c r="AB116" s="8">
        <v>0</v>
      </c>
      <c r="AC116" s="7">
        <f t="shared" si="141"/>
        <v>0</v>
      </c>
      <c r="AD116" s="3" t="str">
        <f t="shared" si="142"/>
        <v>A forrás egyenlő a költséggel (I.ütem).</v>
      </c>
      <c r="AF116" s="8">
        <v>0</v>
      </c>
      <c r="AG116" s="8">
        <v>0</v>
      </c>
      <c r="AH116" s="8">
        <v>0</v>
      </c>
      <c r="AI116" s="8">
        <v>0</v>
      </c>
      <c r="AJ116" s="8">
        <v>0</v>
      </c>
      <c r="AK116" s="8">
        <v>0</v>
      </c>
      <c r="AL116" s="8">
        <v>0</v>
      </c>
      <c r="AM116" s="8">
        <v>0</v>
      </c>
      <c r="AN116" s="8">
        <v>0</v>
      </c>
      <c r="AO116" s="8">
        <v>0</v>
      </c>
      <c r="AP116" s="8">
        <v>0</v>
      </c>
      <c r="AQ116" s="7">
        <f t="shared" si="143"/>
        <v>0</v>
      </c>
      <c r="AR116" s="202" t="s">
        <v>464</v>
      </c>
      <c r="AS116" s="3" t="str">
        <f t="shared" si="144"/>
        <v>Nem hosszútávú a feladat.</v>
      </c>
      <c r="AU116" s="204" t="s">
        <v>465</v>
      </c>
      <c r="AV116" s="204" t="s">
        <v>132</v>
      </c>
      <c r="AW116" s="205">
        <f>COUNTA($G$3:G116)</f>
        <v>113</v>
      </c>
      <c r="AY116" s="9">
        <f>VLOOKUP($G116,Összesítő!$B:$F,3,FALSE)</f>
        <v>4190</v>
      </c>
      <c r="AZ116" s="9">
        <f t="shared" si="145"/>
        <v>39</v>
      </c>
      <c r="BA116" s="5">
        <f t="shared" si="146"/>
        <v>1</v>
      </c>
      <c r="BB116" s="5" t="str">
        <f t="shared" si="147"/>
        <v>R</v>
      </c>
      <c r="BC116" s="5">
        <f t="shared" si="148"/>
        <v>1</v>
      </c>
      <c r="BD116" s="5">
        <f t="shared" si="149"/>
        <v>0</v>
      </c>
      <c r="BE116" s="5">
        <f t="shared" si="150"/>
        <v>0</v>
      </c>
      <c r="BF116" s="9" t="str">
        <f t="shared" si="151"/>
        <v>A forrás egyenlő a költséggel (I.ütem).</v>
      </c>
      <c r="BG116" s="5">
        <f t="shared" si="152"/>
        <v>1</v>
      </c>
      <c r="BH116" s="5">
        <f t="shared" si="153"/>
        <v>1</v>
      </c>
      <c r="BI116" s="5">
        <f t="shared" si="154"/>
        <v>0</v>
      </c>
      <c r="BJ116" s="5">
        <f t="shared" si="155"/>
        <v>1</v>
      </c>
      <c r="BK116" s="5">
        <f t="shared" si="156"/>
        <v>1</v>
      </c>
      <c r="BL116" s="4" t="str">
        <f t="shared" si="157"/>
        <v>Nem hosszútávú a feladat.</v>
      </c>
      <c r="BM116" s="5">
        <f t="shared" si="158"/>
        <v>1</v>
      </c>
      <c r="BN116" s="5">
        <f t="shared" si="159"/>
        <v>0</v>
      </c>
      <c r="BO116" s="5">
        <f t="shared" si="160"/>
        <v>1</v>
      </c>
      <c r="BP116" s="5">
        <f t="shared" si="161"/>
        <v>0</v>
      </c>
      <c r="BQ116" s="5">
        <f t="shared" si="162"/>
        <v>1</v>
      </c>
      <c r="BR116" s="9" t="str">
        <f t="shared" si="163"/>
        <v>Nincs hosszútávú terv!</v>
      </c>
      <c r="BS116" s="5">
        <f t="shared" si="164"/>
        <v>1</v>
      </c>
      <c r="BT116" s="5">
        <f t="shared" si="165"/>
        <v>0</v>
      </c>
      <c r="BU116" s="5">
        <f t="shared" si="166"/>
        <v>1</v>
      </c>
      <c r="BV116" s="5">
        <f t="shared" si="167"/>
        <v>1</v>
      </c>
      <c r="BW116" s="5">
        <f t="shared" si="168"/>
        <v>1</v>
      </c>
      <c r="BX116" s="5">
        <f t="shared" si="169"/>
        <v>1</v>
      </c>
      <c r="BY116" s="5">
        <f t="shared" si="170"/>
        <v>1</v>
      </c>
      <c r="BZ116" s="5">
        <f t="shared" si="171"/>
        <v>1</v>
      </c>
      <c r="CA116" s="5">
        <f t="shared" si="172"/>
        <v>1</v>
      </c>
      <c r="CB116" s="5">
        <f t="shared" si="173"/>
        <v>1</v>
      </c>
      <c r="CC116" s="5">
        <f t="shared" si="174"/>
        <v>1</v>
      </c>
      <c r="CD116" s="5" t="str">
        <f t="shared" si="175"/>
        <v>?</v>
      </c>
      <c r="CE116" s="4" t="str">
        <f t="shared" si="176"/>
        <v>Kitöltés rendben!</v>
      </c>
      <c r="CF116" s="5">
        <f t="shared" si="177"/>
        <v>1</v>
      </c>
      <c r="CG116" s="5">
        <f t="shared" si="178"/>
        <v>1</v>
      </c>
      <c r="CH116" s="5">
        <f t="shared" si="179"/>
        <v>0</v>
      </c>
    </row>
    <row r="117" spans="1:86" s="2" customFormat="1" ht="31.5" hidden="1" customHeight="1" x14ac:dyDescent="0.25">
      <c r="A117" s="1" t="str">
        <f t="shared" si="139"/>
        <v>Kitöltés rendben!</v>
      </c>
      <c r="B117" s="203">
        <v>2</v>
      </c>
      <c r="C117" s="202" t="s">
        <v>98</v>
      </c>
      <c r="D117" s="204" t="s">
        <v>416</v>
      </c>
      <c r="E117" s="204" t="s">
        <v>462</v>
      </c>
      <c r="F117" s="205" t="str">
        <f>VLOOKUP($G117,Összesítő!$B:$F,2,FALSE)</f>
        <v>21-12724-1-001-00-12</v>
      </c>
      <c r="G117" s="202" t="s">
        <v>267</v>
      </c>
      <c r="H117" s="205" t="str">
        <f>AY117&amp;"_"&amp;AW117&amp;"_FIV_"&amp;LEFT(Előlap!$B$6,4)</f>
        <v>4204_114_FIV_2026</v>
      </c>
      <c r="I117" s="205" t="str">
        <f>VLOOKUP($G117,Összesítő!$B:$F,5,FALSE)</f>
        <v>Csehimindszent</v>
      </c>
      <c r="J117" s="205" t="str">
        <f>VLOOKUP($G117,Összesítő!$B:$F,4,FALSE)</f>
        <v>Csehimindszent Község Önkormányzata</v>
      </c>
      <c r="K117" s="7">
        <f t="shared" si="140"/>
        <v>35000</v>
      </c>
      <c r="L117" s="203">
        <v>2028</v>
      </c>
      <c r="M117" s="203">
        <v>2033</v>
      </c>
      <c r="N117" s="13">
        <v>0</v>
      </c>
      <c r="O117" s="8">
        <v>35000</v>
      </c>
      <c r="P117" s="8">
        <v>0</v>
      </c>
      <c r="R117" s="8">
        <v>0</v>
      </c>
      <c r="S117" s="8">
        <v>0</v>
      </c>
      <c r="T117" s="8">
        <v>0</v>
      </c>
      <c r="U117" s="8">
        <v>0</v>
      </c>
      <c r="V117" s="8">
        <v>0</v>
      </c>
      <c r="W117" s="8">
        <v>0</v>
      </c>
      <c r="X117" s="8">
        <v>0</v>
      </c>
      <c r="Y117" s="8">
        <v>0</v>
      </c>
      <c r="Z117" s="8">
        <v>0</v>
      </c>
      <c r="AA117" s="8">
        <v>0</v>
      </c>
      <c r="AB117" s="8">
        <v>0</v>
      </c>
      <c r="AC117" s="7">
        <f t="shared" si="141"/>
        <v>0</v>
      </c>
      <c r="AD117" s="3" t="str">
        <f t="shared" si="142"/>
        <v>Nem rövidtávú a feladat.</v>
      </c>
      <c r="AF117" s="8">
        <v>1150</v>
      </c>
      <c r="AG117" s="8">
        <v>0</v>
      </c>
      <c r="AH117" s="8">
        <v>0</v>
      </c>
      <c r="AI117" s="8">
        <v>0</v>
      </c>
      <c r="AJ117" s="8">
        <v>0</v>
      </c>
      <c r="AK117" s="8">
        <v>0</v>
      </c>
      <c r="AL117" s="8">
        <v>0</v>
      </c>
      <c r="AM117" s="8">
        <v>0</v>
      </c>
      <c r="AN117" s="8">
        <v>0</v>
      </c>
      <c r="AO117" s="8">
        <v>0</v>
      </c>
      <c r="AP117" s="8">
        <v>0</v>
      </c>
      <c r="AQ117" s="7">
        <f t="shared" si="143"/>
        <v>1150</v>
      </c>
      <c r="AR117" s="202" t="s">
        <v>464</v>
      </c>
      <c r="AS117" s="3" t="str">
        <f t="shared" si="144"/>
        <v>Forráshiányos a feladat!</v>
      </c>
      <c r="AU117" s="204" t="s">
        <v>465</v>
      </c>
      <c r="AV117" s="204" t="s">
        <v>132</v>
      </c>
      <c r="AW117" s="205">
        <f>COUNTA($G$3:G117)</f>
        <v>114</v>
      </c>
      <c r="AY117" s="9">
        <f>VLOOKUP($G117,Összesítő!$B:$F,3,FALSE)</f>
        <v>4204</v>
      </c>
      <c r="AZ117" s="9">
        <f t="shared" si="145"/>
        <v>39</v>
      </c>
      <c r="BA117" s="5">
        <f t="shared" si="146"/>
        <v>1</v>
      </c>
      <c r="BB117" s="5" t="str">
        <f t="shared" si="147"/>
        <v>H</v>
      </c>
      <c r="BC117" s="5">
        <f t="shared" si="148"/>
        <v>0</v>
      </c>
      <c r="BD117" s="5">
        <f t="shared" si="149"/>
        <v>0</v>
      </c>
      <c r="BE117" s="5">
        <f t="shared" si="150"/>
        <v>0</v>
      </c>
      <c r="BF117" s="9" t="str">
        <f t="shared" si="151"/>
        <v>Nem rövidtávú a feladat.</v>
      </c>
      <c r="BG117" s="5">
        <f t="shared" si="152"/>
        <v>1</v>
      </c>
      <c r="BH117" s="5">
        <f t="shared" si="153"/>
        <v>1</v>
      </c>
      <c r="BI117" s="5">
        <f t="shared" si="154"/>
        <v>1</v>
      </c>
      <c r="BJ117" s="5">
        <f t="shared" si="155"/>
        <v>1</v>
      </c>
      <c r="BK117" s="5">
        <f t="shared" si="156"/>
        <v>1</v>
      </c>
      <c r="BL117" s="4" t="str">
        <f t="shared" si="157"/>
        <v>Forráshiányos a feladat!</v>
      </c>
      <c r="BM117" s="5">
        <f t="shared" si="158"/>
        <v>0</v>
      </c>
      <c r="BN117" s="5">
        <f t="shared" si="159"/>
        <v>1</v>
      </c>
      <c r="BO117" s="5">
        <f t="shared" si="160"/>
        <v>0</v>
      </c>
      <c r="BP117" s="5">
        <f t="shared" si="161"/>
        <v>0</v>
      </c>
      <c r="BQ117" s="5">
        <f t="shared" si="162"/>
        <v>0</v>
      </c>
      <c r="BR117" s="9">
        <f t="shared" si="163"/>
        <v>0</v>
      </c>
      <c r="BS117" s="5">
        <f t="shared" si="164"/>
        <v>0</v>
      </c>
      <c r="BT117" s="5">
        <f t="shared" si="165"/>
        <v>0</v>
      </c>
      <c r="BU117" s="5">
        <f t="shared" si="166"/>
        <v>1</v>
      </c>
      <c r="BV117" s="5">
        <f t="shared" si="167"/>
        <v>1</v>
      </c>
      <c r="BW117" s="5">
        <f t="shared" si="168"/>
        <v>1</v>
      </c>
      <c r="BX117" s="5">
        <f t="shared" si="169"/>
        <v>1</v>
      </c>
      <c r="BY117" s="5">
        <f t="shared" si="170"/>
        <v>1</v>
      </c>
      <c r="BZ117" s="5">
        <f t="shared" si="171"/>
        <v>1</v>
      </c>
      <c r="CA117" s="5">
        <f t="shared" si="172"/>
        <v>1</v>
      </c>
      <c r="CB117" s="5">
        <f t="shared" si="173"/>
        <v>1</v>
      </c>
      <c r="CC117" s="5">
        <f t="shared" si="174"/>
        <v>1</v>
      </c>
      <c r="CD117" s="5" t="str">
        <f t="shared" si="175"/>
        <v>?</v>
      </c>
      <c r="CE117" s="4" t="str">
        <f t="shared" si="176"/>
        <v>Kitöltés rendben!</v>
      </c>
      <c r="CF117" s="5">
        <f t="shared" si="177"/>
        <v>1</v>
      </c>
      <c r="CG117" s="5">
        <f t="shared" si="178"/>
        <v>0</v>
      </c>
      <c r="CH117" s="5">
        <f t="shared" si="179"/>
        <v>1</v>
      </c>
    </row>
    <row r="118" spans="1:86" s="2" customFormat="1" ht="31.5" hidden="1" customHeight="1" x14ac:dyDescent="0.25">
      <c r="A118" s="1" t="str">
        <f t="shared" si="139"/>
        <v>Kitöltés rendben!</v>
      </c>
      <c r="B118" s="203">
        <v>2</v>
      </c>
      <c r="C118" s="202" t="s">
        <v>75</v>
      </c>
      <c r="D118" s="204" t="s">
        <v>431</v>
      </c>
      <c r="E118" s="204" t="s">
        <v>462</v>
      </c>
      <c r="F118" s="205" t="str">
        <f>VLOOKUP($G118,Összesítő!$B:$F,2,FALSE)</f>
        <v>21-12724-1-001-00-12</v>
      </c>
      <c r="G118" s="202" t="s">
        <v>267</v>
      </c>
      <c r="H118" s="205" t="str">
        <f>AY118&amp;"_"&amp;AW118&amp;"_FIV_"&amp;LEFT(Előlap!$B$6,4)</f>
        <v>4204_115_FIV_2026</v>
      </c>
      <c r="I118" s="205" t="str">
        <f>VLOOKUP($G118,Összesítő!$B:$F,5,FALSE)</f>
        <v>Csehimindszent</v>
      </c>
      <c r="J118" s="205" t="str">
        <f>VLOOKUP($G118,Összesítő!$B:$F,4,FALSE)</f>
        <v>Csehimindszent Község Önkormányzata</v>
      </c>
      <c r="K118" s="7">
        <f t="shared" si="140"/>
        <v>10000</v>
      </c>
      <c r="L118" s="203">
        <v>2028</v>
      </c>
      <c r="M118" s="203">
        <v>2036</v>
      </c>
      <c r="N118" s="13">
        <v>0</v>
      </c>
      <c r="O118" s="8">
        <v>10000</v>
      </c>
      <c r="P118" s="8">
        <v>0</v>
      </c>
      <c r="R118" s="8">
        <v>0</v>
      </c>
      <c r="S118" s="8">
        <v>0</v>
      </c>
      <c r="T118" s="8">
        <v>0</v>
      </c>
      <c r="U118" s="8">
        <v>0</v>
      </c>
      <c r="V118" s="8">
        <v>0</v>
      </c>
      <c r="W118" s="8">
        <v>0</v>
      </c>
      <c r="X118" s="8">
        <v>0</v>
      </c>
      <c r="Y118" s="8">
        <v>0</v>
      </c>
      <c r="Z118" s="8">
        <v>0</v>
      </c>
      <c r="AA118" s="8">
        <v>0</v>
      </c>
      <c r="AB118" s="8">
        <v>0</v>
      </c>
      <c r="AC118" s="7">
        <f t="shared" si="141"/>
        <v>0</v>
      </c>
      <c r="AD118" s="3" t="str">
        <f t="shared" si="142"/>
        <v>Nem rövidtávú a feladat.</v>
      </c>
      <c r="AF118" s="8">
        <v>330</v>
      </c>
      <c r="AG118" s="8">
        <v>0</v>
      </c>
      <c r="AH118" s="8">
        <v>0</v>
      </c>
      <c r="AI118" s="8">
        <v>0</v>
      </c>
      <c r="AJ118" s="8">
        <v>0</v>
      </c>
      <c r="AK118" s="8">
        <v>0</v>
      </c>
      <c r="AL118" s="8">
        <v>0</v>
      </c>
      <c r="AM118" s="8">
        <v>0</v>
      </c>
      <c r="AN118" s="8">
        <v>0</v>
      </c>
      <c r="AO118" s="8">
        <v>0</v>
      </c>
      <c r="AP118" s="8">
        <v>0</v>
      </c>
      <c r="AQ118" s="7">
        <f t="shared" si="143"/>
        <v>330</v>
      </c>
      <c r="AR118" s="202" t="s">
        <v>464</v>
      </c>
      <c r="AS118" s="3" t="str">
        <f t="shared" si="144"/>
        <v>Forráshiányos a feladat!</v>
      </c>
      <c r="AU118" s="204" t="s">
        <v>465</v>
      </c>
      <c r="AV118" s="204" t="s">
        <v>132</v>
      </c>
      <c r="AW118" s="205">
        <f>COUNTA($G$3:G118)</f>
        <v>115</v>
      </c>
      <c r="AY118" s="9">
        <f>VLOOKUP($G118,Összesítő!$B:$F,3,FALSE)</f>
        <v>4204</v>
      </c>
      <c r="AZ118" s="9">
        <f t="shared" si="145"/>
        <v>39</v>
      </c>
      <c r="BA118" s="5">
        <f t="shared" si="146"/>
        <v>1</v>
      </c>
      <c r="BB118" s="5" t="str">
        <f t="shared" si="147"/>
        <v>H</v>
      </c>
      <c r="BC118" s="5">
        <f t="shared" si="148"/>
        <v>0</v>
      </c>
      <c r="BD118" s="5">
        <f t="shared" si="149"/>
        <v>0</v>
      </c>
      <c r="BE118" s="5">
        <f t="shared" si="150"/>
        <v>0</v>
      </c>
      <c r="BF118" s="9" t="str">
        <f t="shared" si="151"/>
        <v>Nem rövidtávú a feladat.</v>
      </c>
      <c r="BG118" s="5">
        <f t="shared" si="152"/>
        <v>1</v>
      </c>
      <c r="BH118" s="5">
        <f t="shared" si="153"/>
        <v>1</v>
      </c>
      <c r="BI118" s="5">
        <f t="shared" si="154"/>
        <v>1</v>
      </c>
      <c r="BJ118" s="5">
        <f t="shared" si="155"/>
        <v>1</v>
      </c>
      <c r="BK118" s="5">
        <f t="shared" si="156"/>
        <v>1</v>
      </c>
      <c r="BL118" s="4" t="str">
        <f t="shared" si="157"/>
        <v>Forráshiányos a feladat!</v>
      </c>
      <c r="BM118" s="5">
        <f t="shared" si="158"/>
        <v>0</v>
      </c>
      <c r="BN118" s="5">
        <f t="shared" si="159"/>
        <v>1</v>
      </c>
      <c r="BO118" s="5">
        <f t="shared" si="160"/>
        <v>0</v>
      </c>
      <c r="BP118" s="5">
        <f t="shared" si="161"/>
        <v>0</v>
      </c>
      <c r="BQ118" s="5">
        <f t="shared" si="162"/>
        <v>0</v>
      </c>
      <c r="BR118" s="9">
        <f t="shared" si="163"/>
        <v>0</v>
      </c>
      <c r="BS118" s="5">
        <f t="shared" si="164"/>
        <v>0</v>
      </c>
      <c r="BT118" s="5">
        <f t="shared" si="165"/>
        <v>0</v>
      </c>
      <c r="BU118" s="5">
        <f t="shared" si="166"/>
        <v>1</v>
      </c>
      <c r="BV118" s="5">
        <f t="shared" si="167"/>
        <v>1</v>
      </c>
      <c r="BW118" s="5">
        <f t="shared" si="168"/>
        <v>1</v>
      </c>
      <c r="BX118" s="5">
        <f t="shared" si="169"/>
        <v>1</v>
      </c>
      <c r="BY118" s="5">
        <f t="shared" si="170"/>
        <v>1</v>
      </c>
      <c r="BZ118" s="5">
        <f t="shared" si="171"/>
        <v>1</v>
      </c>
      <c r="CA118" s="5">
        <f t="shared" si="172"/>
        <v>1</v>
      </c>
      <c r="CB118" s="5">
        <f t="shared" si="173"/>
        <v>1</v>
      </c>
      <c r="CC118" s="5">
        <f t="shared" si="174"/>
        <v>1</v>
      </c>
      <c r="CD118" s="5" t="str">
        <f t="shared" si="175"/>
        <v>?</v>
      </c>
      <c r="CE118" s="4" t="str">
        <f t="shared" si="176"/>
        <v>Kitöltés rendben!</v>
      </c>
      <c r="CF118" s="5">
        <f t="shared" si="177"/>
        <v>1</v>
      </c>
      <c r="CG118" s="5">
        <f t="shared" si="178"/>
        <v>0</v>
      </c>
      <c r="CH118" s="5">
        <f t="shared" si="179"/>
        <v>1</v>
      </c>
    </row>
    <row r="119" spans="1:86" s="2" customFormat="1" ht="31.5" hidden="1" customHeight="1" x14ac:dyDescent="0.25">
      <c r="A119" s="1" t="str">
        <f t="shared" ref="A119" si="270">IF($G119="","Nincs VKR kiválasztva!",CE119)</f>
        <v>Kitöltés rendben!</v>
      </c>
      <c r="B119" s="211">
        <v>2</v>
      </c>
      <c r="C119" s="210" t="s">
        <v>108</v>
      </c>
      <c r="D119" s="212" t="s">
        <v>467</v>
      </c>
      <c r="E119" s="212" t="s">
        <v>462</v>
      </c>
      <c r="F119" s="213" t="str">
        <f>VLOOKUP($G119,Összesítő!$B:$F,2,FALSE)</f>
        <v>21-12724-1-001-00-12</v>
      </c>
      <c r="G119" s="210" t="s">
        <v>267</v>
      </c>
      <c r="H119" s="213" t="str">
        <f>AY119&amp;"_"&amp;AW119&amp;"_FIV_"&amp;LEFT(Előlap!$B$6,4)</f>
        <v>4204_116_FIV_2026</v>
      </c>
      <c r="I119" s="213" t="str">
        <f>VLOOKUP($G119,Összesítő!$B:$F,5,FALSE)</f>
        <v>Csehimindszent</v>
      </c>
      <c r="J119" s="213" t="str">
        <f>VLOOKUP($G119,Összesítő!$B:$F,4,FALSE)</f>
        <v>Csehimindszent Község Önkormányzata</v>
      </c>
      <c r="K119" s="7">
        <f t="shared" ref="K119" si="271">N119+O119</f>
        <v>20000</v>
      </c>
      <c r="L119" s="211">
        <v>2028</v>
      </c>
      <c r="M119" s="211">
        <v>2036</v>
      </c>
      <c r="N119" s="13">
        <v>0</v>
      </c>
      <c r="O119" s="8">
        <v>20000</v>
      </c>
      <c r="P119" s="8">
        <v>0</v>
      </c>
      <c r="R119" s="8">
        <v>0</v>
      </c>
      <c r="S119" s="8">
        <v>0</v>
      </c>
      <c r="T119" s="8">
        <v>0</v>
      </c>
      <c r="U119" s="8">
        <v>0</v>
      </c>
      <c r="V119" s="8">
        <v>0</v>
      </c>
      <c r="W119" s="8">
        <v>0</v>
      </c>
      <c r="X119" s="8">
        <v>0</v>
      </c>
      <c r="Y119" s="8">
        <v>0</v>
      </c>
      <c r="Z119" s="8">
        <v>0</v>
      </c>
      <c r="AA119" s="8">
        <v>0</v>
      </c>
      <c r="AB119" s="8">
        <v>0</v>
      </c>
      <c r="AC119" s="7">
        <f t="shared" ref="AC119" si="272">SUM(R119:AB119)</f>
        <v>0</v>
      </c>
      <c r="AD119" s="3" t="str">
        <f t="shared" ref="AD119" si="273">IF($G119="","Nincs VKR kiválasztva!",IF(BA119=0,"Hiányos kitöltés!",BF119))</f>
        <v>Nem rövidtávú a feladat.</v>
      </c>
      <c r="AF119" s="8">
        <v>0</v>
      </c>
      <c r="AG119" s="8">
        <v>0</v>
      </c>
      <c r="AH119" s="8">
        <v>0</v>
      </c>
      <c r="AI119" s="8">
        <v>0</v>
      </c>
      <c r="AJ119" s="8">
        <v>0</v>
      </c>
      <c r="AK119" s="8">
        <v>0</v>
      </c>
      <c r="AL119" s="8">
        <v>0</v>
      </c>
      <c r="AM119" s="8">
        <v>0</v>
      </c>
      <c r="AN119" s="8">
        <v>0</v>
      </c>
      <c r="AO119" s="8">
        <v>0</v>
      </c>
      <c r="AP119" s="8">
        <v>0</v>
      </c>
      <c r="AQ119" s="7">
        <f t="shared" ref="AQ119" si="274">SUM(AF119:AP119)</f>
        <v>0</v>
      </c>
      <c r="AR119" s="210" t="s">
        <v>464</v>
      </c>
      <c r="AS119" s="3" t="str">
        <f t="shared" si="144"/>
        <v>Forráshiányos a feladat!</v>
      </c>
      <c r="AU119" s="212" t="s">
        <v>465</v>
      </c>
      <c r="AV119" s="212" t="s">
        <v>132</v>
      </c>
      <c r="AW119" s="213">
        <f>COUNTA($G$3:G119)</f>
        <v>116</v>
      </c>
      <c r="AY119" s="9">
        <f>VLOOKUP($G119,Összesítő!$B:$F,3,FALSE)</f>
        <v>4204</v>
      </c>
      <c r="AZ119" s="9">
        <f t="shared" si="145"/>
        <v>39</v>
      </c>
      <c r="BA119" s="5">
        <f t="shared" si="146"/>
        <v>1</v>
      </c>
      <c r="BB119" s="5" t="str">
        <f t="shared" si="147"/>
        <v>H</v>
      </c>
      <c r="BC119" s="5">
        <f t="shared" ref="BC119" si="275">IF(OR(BB119="R",BB119="RH"),1,0)</f>
        <v>0</v>
      </c>
      <c r="BD119" s="5">
        <f t="shared" si="149"/>
        <v>0</v>
      </c>
      <c r="BE119" s="5">
        <f t="shared" si="150"/>
        <v>0</v>
      </c>
      <c r="BF119" s="9" t="str">
        <f t="shared" si="151"/>
        <v>Nem rövidtávú a feladat.</v>
      </c>
      <c r="BG119" s="5">
        <f t="shared" si="152"/>
        <v>1</v>
      </c>
      <c r="BH119" s="5">
        <f t="shared" si="153"/>
        <v>1</v>
      </c>
      <c r="BI119" s="5">
        <f t="shared" si="154"/>
        <v>1</v>
      </c>
      <c r="BJ119" s="5">
        <f t="shared" si="155"/>
        <v>1</v>
      </c>
      <c r="BK119" s="5">
        <f t="shared" ref="BK119" si="276">IF(AND($BJ119=1,$O119=$AQ119),1,IF(AND($BJ119=1,$O119&gt;$AQ119,AR119="igen"),1,0))</f>
        <v>1</v>
      </c>
      <c r="BL119" s="4" t="str">
        <f t="shared" si="157"/>
        <v>Forráshiányos a feladat!</v>
      </c>
      <c r="BM119" s="5">
        <f t="shared" si="158"/>
        <v>0</v>
      </c>
      <c r="BN119" s="5">
        <f t="shared" si="159"/>
        <v>1</v>
      </c>
      <c r="BO119" s="5">
        <f t="shared" si="160"/>
        <v>0</v>
      </c>
      <c r="BP119" s="5">
        <f t="shared" si="161"/>
        <v>0</v>
      </c>
      <c r="BQ119" s="5">
        <f t="shared" si="162"/>
        <v>0</v>
      </c>
      <c r="BR119" s="9">
        <f t="shared" si="163"/>
        <v>0</v>
      </c>
      <c r="BS119" s="5">
        <f t="shared" si="164"/>
        <v>0</v>
      </c>
      <c r="BT119" s="5">
        <f t="shared" si="165"/>
        <v>0</v>
      </c>
      <c r="BU119" s="5">
        <f t="shared" si="166"/>
        <v>1</v>
      </c>
      <c r="BV119" s="5">
        <f t="shared" si="167"/>
        <v>1</v>
      </c>
      <c r="BW119" s="5">
        <f t="shared" si="168"/>
        <v>1</v>
      </c>
      <c r="BX119" s="5">
        <f t="shared" si="169"/>
        <v>1</v>
      </c>
      <c r="BY119" s="5">
        <f t="shared" si="170"/>
        <v>1</v>
      </c>
      <c r="BZ119" s="5">
        <f t="shared" si="171"/>
        <v>1</v>
      </c>
      <c r="CA119" s="5">
        <f t="shared" si="172"/>
        <v>1</v>
      </c>
      <c r="CB119" s="5">
        <f t="shared" si="173"/>
        <v>1</v>
      </c>
      <c r="CC119" s="5">
        <f t="shared" si="174"/>
        <v>1</v>
      </c>
      <c r="CD119" s="5" t="str">
        <f t="shared" si="175"/>
        <v>?</v>
      </c>
      <c r="CE119" s="4" t="str">
        <f t="shared" ref="CE119" si="277">IF($BA119=0,$CD119,IF($BG119=0,"I. ütem forrása nincs kitöltve!",IF($BJ119=0,"II. ütem forrása nincs kitöltve!",IF($BD119=1,"Költségek üteme nem megfelelő (az időtartam és a költség üteme eltér)!",IF(AND(BH119=0,$BA119=1,$BJ119=1,$BD119=1),"Kötelező cellák kitöltve, de az I. ütem forrása hibás!",IF(AND(BJ119=0,$BA119=1,$BJ119=1,$BD119=1),"Kötelező cellák kitöltve, de a II. ütem forrása hibás!",IF(AND($BO119=1,$AZ119&lt;30),"Nullás a rövidtávú feladat és rövid (hiányzik) a hozzá tartozó indoklás!",IF(AND($BP119=1,$AZ119&lt;30),"Nullás a hosszútávú feladat és rövid (hiányzik) a hozzá tartozó indoklás!",IF(AND(BN119=1,C119="1811_RENDKÍVÜLI"),"II. ütemre nem tervezhet Rendkívüli feladatot!",IF(BH119=0,AD119,IF(BK119=0,AS119,IF(AND(BC119=1,$P119&gt;$N119),"EM rendelet 2. melléklet terhére elszámolt költség nem lehet nagyobb az I. ütemre tervezett tényleges költségnél!",IF($AC119&gt;$N119,"Többlet forrást jelölt meg az I. ütemnél! A forrás ne legyen több a költségnél.",IF($AQ119&gt;$O119,"Többlet forrást jelölt meg a II. ütemnél! A forrás ne legyen több a költségnél.","Kitöltés rendben!"))))))))))))))</f>
        <v>Kitöltés rendben!</v>
      </c>
      <c r="CF119" s="5">
        <f t="shared" ref="CF119" si="278">IF(A119="Kitöltés rendben!",1,0)</f>
        <v>1</v>
      </c>
      <c r="CG119" s="5">
        <f t="shared" si="178"/>
        <v>0</v>
      </c>
      <c r="CH119" s="5">
        <f t="shared" si="179"/>
        <v>1</v>
      </c>
    </row>
    <row r="120" spans="1:86" s="2" customFormat="1" ht="31.5" hidden="1" customHeight="1" x14ac:dyDescent="0.25">
      <c r="A120" s="1" t="str">
        <f t="shared" si="139"/>
        <v>Kitöltés rendben!</v>
      </c>
      <c r="B120" s="203">
        <v>0</v>
      </c>
      <c r="C120" s="202" t="s">
        <v>113</v>
      </c>
      <c r="D120" s="204" t="s">
        <v>420</v>
      </c>
      <c r="E120" s="204" t="s">
        <v>462</v>
      </c>
      <c r="F120" s="205" t="str">
        <f>VLOOKUP($G120,Összesítő!$B:$F,2,FALSE)</f>
        <v>21-12724-1-001-00-12</v>
      </c>
      <c r="G120" s="202" t="s">
        <v>267</v>
      </c>
      <c r="H120" s="205" t="str">
        <f>AY120&amp;"_"&amp;AW120&amp;"_FIV_"&amp;LEFT(Előlap!$B$6,4)</f>
        <v>4204_117_FIV_2026</v>
      </c>
      <c r="I120" s="205" t="str">
        <f>VLOOKUP($G120,Összesítő!$B:$F,5,FALSE)</f>
        <v>Csehimindszent</v>
      </c>
      <c r="J120" s="205" t="str">
        <f>VLOOKUP($G120,Összesítő!$B:$F,4,FALSE)</f>
        <v>Csehimindszent Község Önkormányzata</v>
      </c>
      <c r="K120" s="7">
        <f t="shared" si="140"/>
        <v>0</v>
      </c>
      <c r="L120" s="203">
        <v>2027</v>
      </c>
      <c r="M120" s="203">
        <v>2027</v>
      </c>
      <c r="N120" s="13">
        <v>0</v>
      </c>
      <c r="O120" s="8">
        <v>0</v>
      </c>
      <c r="P120" s="8">
        <v>0</v>
      </c>
      <c r="R120" s="8">
        <v>0</v>
      </c>
      <c r="S120" s="8">
        <v>0</v>
      </c>
      <c r="T120" s="8">
        <v>0</v>
      </c>
      <c r="U120" s="8">
        <v>0</v>
      </c>
      <c r="V120" s="8">
        <v>0</v>
      </c>
      <c r="W120" s="8">
        <v>0</v>
      </c>
      <c r="X120" s="8">
        <v>0</v>
      </c>
      <c r="Y120" s="8">
        <v>0</v>
      </c>
      <c r="Z120" s="8">
        <v>0</v>
      </c>
      <c r="AA120" s="8">
        <v>0</v>
      </c>
      <c r="AB120" s="8">
        <v>0</v>
      </c>
      <c r="AC120" s="7">
        <f t="shared" si="141"/>
        <v>0</v>
      </c>
      <c r="AD120" s="3" t="str">
        <f t="shared" si="142"/>
        <v>A forrás egyenlő a költséggel (I.ütem).</v>
      </c>
      <c r="AF120" s="8">
        <v>0</v>
      </c>
      <c r="AG120" s="8">
        <v>0</v>
      </c>
      <c r="AH120" s="8">
        <v>0</v>
      </c>
      <c r="AI120" s="8">
        <v>0</v>
      </c>
      <c r="AJ120" s="8">
        <v>0</v>
      </c>
      <c r="AK120" s="8">
        <v>0</v>
      </c>
      <c r="AL120" s="8">
        <v>0</v>
      </c>
      <c r="AM120" s="8">
        <v>0</v>
      </c>
      <c r="AN120" s="8">
        <v>0</v>
      </c>
      <c r="AO120" s="8">
        <v>0</v>
      </c>
      <c r="AP120" s="8">
        <v>0</v>
      </c>
      <c r="AQ120" s="7">
        <f t="shared" si="143"/>
        <v>0</v>
      </c>
      <c r="AR120" s="202" t="s">
        <v>464</v>
      </c>
      <c r="AS120" s="3" t="str">
        <f t="shared" si="144"/>
        <v>Nem hosszútávú a feladat.</v>
      </c>
      <c r="AU120" s="204" t="s">
        <v>465</v>
      </c>
      <c r="AV120" s="204" t="s">
        <v>132</v>
      </c>
      <c r="AW120" s="205">
        <f>COUNTA($G$3:G120)</f>
        <v>117</v>
      </c>
      <c r="AY120" s="9">
        <f>VLOOKUP($G120,Összesítő!$B:$F,3,FALSE)</f>
        <v>4204</v>
      </c>
      <c r="AZ120" s="9">
        <f t="shared" si="145"/>
        <v>39</v>
      </c>
      <c r="BA120" s="5">
        <f t="shared" si="146"/>
        <v>1</v>
      </c>
      <c r="BB120" s="5" t="str">
        <f t="shared" si="147"/>
        <v>R</v>
      </c>
      <c r="BC120" s="5">
        <f t="shared" si="148"/>
        <v>1</v>
      </c>
      <c r="BD120" s="5">
        <f t="shared" si="149"/>
        <v>0</v>
      </c>
      <c r="BE120" s="5">
        <f t="shared" si="150"/>
        <v>0</v>
      </c>
      <c r="BF120" s="9" t="str">
        <f t="shared" si="151"/>
        <v>A forrás egyenlő a költséggel (I.ütem).</v>
      </c>
      <c r="BG120" s="5">
        <f t="shared" si="152"/>
        <v>1</v>
      </c>
      <c r="BH120" s="5">
        <f t="shared" si="153"/>
        <v>1</v>
      </c>
      <c r="BI120" s="5">
        <f t="shared" si="154"/>
        <v>0</v>
      </c>
      <c r="BJ120" s="5">
        <f t="shared" si="155"/>
        <v>1</v>
      </c>
      <c r="BK120" s="5">
        <f t="shared" si="156"/>
        <v>1</v>
      </c>
      <c r="BL120" s="4" t="str">
        <f t="shared" si="157"/>
        <v>Nem hosszútávú a feladat.</v>
      </c>
      <c r="BM120" s="5">
        <f t="shared" si="158"/>
        <v>1</v>
      </c>
      <c r="BN120" s="5">
        <f t="shared" si="159"/>
        <v>0</v>
      </c>
      <c r="BO120" s="5">
        <f t="shared" si="160"/>
        <v>1</v>
      </c>
      <c r="BP120" s="5">
        <f t="shared" si="161"/>
        <v>0</v>
      </c>
      <c r="BQ120" s="5">
        <f t="shared" si="162"/>
        <v>1</v>
      </c>
      <c r="BR120" s="9" t="str">
        <f t="shared" si="163"/>
        <v>Nincs hosszútávú terv!</v>
      </c>
      <c r="BS120" s="5">
        <f t="shared" si="164"/>
        <v>1</v>
      </c>
      <c r="BT120" s="5">
        <f t="shared" si="165"/>
        <v>0</v>
      </c>
      <c r="BU120" s="5">
        <f t="shared" si="166"/>
        <v>1</v>
      </c>
      <c r="BV120" s="5">
        <f t="shared" si="167"/>
        <v>1</v>
      </c>
      <c r="BW120" s="5">
        <f t="shared" si="168"/>
        <v>1</v>
      </c>
      <c r="BX120" s="5">
        <f t="shared" si="169"/>
        <v>1</v>
      </c>
      <c r="BY120" s="5">
        <f t="shared" si="170"/>
        <v>1</v>
      </c>
      <c r="BZ120" s="5">
        <f t="shared" si="171"/>
        <v>1</v>
      </c>
      <c r="CA120" s="5">
        <f t="shared" si="172"/>
        <v>1</v>
      </c>
      <c r="CB120" s="5">
        <f t="shared" si="173"/>
        <v>1</v>
      </c>
      <c r="CC120" s="5">
        <f t="shared" si="174"/>
        <v>1</v>
      </c>
      <c r="CD120" s="5" t="str">
        <f t="shared" si="175"/>
        <v>?</v>
      </c>
      <c r="CE120" s="4" t="str">
        <f t="shared" si="176"/>
        <v>Kitöltés rendben!</v>
      </c>
      <c r="CF120" s="5">
        <f t="shared" si="177"/>
        <v>1</v>
      </c>
      <c r="CG120" s="5">
        <f t="shared" si="178"/>
        <v>1</v>
      </c>
      <c r="CH120" s="5">
        <f t="shared" si="179"/>
        <v>0</v>
      </c>
    </row>
    <row r="121" spans="1:86" s="2" customFormat="1" ht="75" hidden="1" customHeight="1" x14ac:dyDescent="0.25">
      <c r="A121" s="1" t="str">
        <f t="shared" si="139"/>
        <v>Kitöltés rendben!</v>
      </c>
      <c r="B121" s="203">
        <v>2</v>
      </c>
      <c r="C121" s="202" t="s">
        <v>102</v>
      </c>
      <c r="D121" s="204" t="s">
        <v>441</v>
      </c>
      <c r="E121" s="204" t="s">
        <v>462</v>
      </c>
      <c r="F121" s="205" t="str">
        <f>VLOOKUP($G121,Összesítő!$B:$F,2,FALSE)</f>
        <v>21-14997-1-001-00-15</v>
      </c>
      <c r="G121" s="202" t="s">
        <v>295</v>
      </c>
      <c r="H121" s="205" t="str">
        <f>AY121&amp;"_"&amp;AW121&amp;"_FIV_"&amp;LEFT(Előlap!$B$6,4)</f>
        <v>4211_118_FIV_2026</v>
      </c>
      <c r="I121" s="205" t="str">
        <f>VLOOKUP($G121,Összesítő!$B:$F,5,FALSE)</f>
        <v>Hegyháthodász</v>
      </c>
      <c r="J121" s="205" t="str">
        <f>VLOOKUP($G121,Összesítő!$B:$F,4,FALSE)</f>
        <v>Hegyháthodász Községi Önkormányzat</v>
      </c>
      <c r="K121" s="7">
        <f t="shared" si="140"/>
        <v>3500</v>
      </c>
      <c r="L121" s="203">
        <v>2028</v>
      </c>
      <c r="M121" s="203">
        <v>2028</v>
      </c>
      <c r="N121" s="13">
        <v>0</v>
      </c>
      <c r="O121" s="8">
        <v>3500</v>
      </c>
      <c r="P121" s="8">
        <v>0</v>
      </c>
      <c r="R121" s="8">
        <v>0</v>
      </c>
      <c r="S121" s="8">
        <v>0</v>
      </c>
      <c r="T121" s="8">
        <v>0</v>
      </c>
      <c r="U121" s="8">
        <v>0</v>
      </c>
      <c r="V121" s="8">
        <v>0</v>
      </c>
      <c r="W121" s="8">
        <v>0</v>
      </c>
      <c r="X121" s="8">
        <v>0</v>
      </c>
      <c r="Y121" s="8">
        <v>0</v>
      </c>
      <c r="Z121" s="8">
        <v>0</v>
      </c>
      <c r="AA121" s="8">
        <v>0</v>
      </c>
      <c r="AB121" s="8">
        <v>0</v>
      </c>
      <c r="AC121" s="7">
        <f t="shared" si="141"/>
        <v>0</v>
      </c>
      <c r="AD121" s="3" t="str">
        <f t="shared" si="142"/>
        <v>Nem rövidtávú a feladat.</v>
      </c>
      <c r="AF121" s="8">
        <v>80</v>
      </c>
      <c r="AG121" s="8">
        <v>0</v>
      </c>
      <c r="AH121" s="8">
        <v>0</v>
      </c>
      <c r="AI121" s="8">
        <v>0</v>
      </c>
      <c r="AJ121" s="8">
        <v>0</v>
      </c>
      <c r="AK121" s="8">
        <v>0</v>
      </c>
      <c r="AL121" s="8">
        <v>0</v>
      </c>
      <c r="AM121" s="8">
        <v>0</v>
      </c>
      <c r="AN121" s="8">
        <v>0</v>
      </c>
      <c r="AO121" s="8">
        <v>0</v>
      </c>
      <c r="AP121" s="8">
        <v>0</v>
      </c>
      <c r="AQ121" s="7">
        <f t="shared" si="143"/>
        <v>80</v>
      </c>
      <c r="AR121" s="202" t="s">
        <v>464</v>
      </c>
      <c r="AS121" s="3" t="str">
        <f t="shared" si="144"/>
        <v>Forráshiányos a feladat!</v>
      </c>
      <c r="AU121" s="204" t="s">
        <v>465</v>
      </c>
      <c r="AV121" s="204" t="s">
        <v>132</v>
      </c>
      <c r="AW121" s="205">
        <f>COUNTA($G$3:G121)</f>
        <v>118</v>
      </c>
      <c r="AY121" s="9">
        <f>VLOOKUP($G121,Összesítő!$B:$F,3,FALSE)</f>
        <v>4211</v>
      </c>
      <c r="AZ121" s="9">
        <f t="shared" si="145"/>
        <v>39</v>
      </c>
      <c r="BA121" s="5">
        <f t="shared" si="146"/>
        <v>1</v>
      </c>
      <c r="BB121" s="5" t="str">
        <f t="shared" si="147"/>
        <v>H</v>
      </c>
      <c r="BC121" s="5">
        <f t="shared" si="148"/>
        <v>0</v>
      </c>
      <c r="BD121" s="5">
        <f t="shared" si="149"/>
        <v>0</v>
      </c>
      <c r="BE121" s="5">
        <f t="shared" si="150"/>
        <v>0</v>
      </c>
      <c r="BF121" s="9" t="str">
        <f t="shared" si="151"/>
        <v>Nem rövidtávú a feladat.</v>
      </c>
      <c r="BG121" s="5">
        <f t="shared" si="152"/>
        <v>1</v>
      </c>
      <c r="BH121" s="5">
        <f t="shared" si="153"/>
        <v>1</v>
      </c>
      <c r="BI121" s="5">
        <f t="shared" si="154"/>
        <v>1</v>
      </c>
      <c r="BJ121" s="5">
        <f t="shared" si="155"/>
        <v>1</v>
      </c>
      <c r="BK121" s="5">
        <f t="shared" si="156"/>
        <v>1</v>
      </c>
      <c r="BL121" s="4" t="str">
        <f t="shared" si="157"/>
        <v>Forráshiányos a feladat!</v>
      </c>
      <c r="BM121" s="5">
        <f t="shared" si="158"/>
        <v>0</v>
      </c>
      <c r="BN121" s="5">
        <f t="shared" si="159"/>
        <v>1</v>
      </c>
      <c r="BO121" s="5">
        <f t="shared" si="160"/>
        <v>0</v>
      </c>
      <c r="BP121" s="5">
        <f t="shared" si="161"/>
        <v>0</v>
      </c>
      <c r="BQ121" s="5">
        <f t="shared" si="162"/>
        <v>0</v>
      </c>
      <c r="BR121" s="9">
        <f t="shared" si="163"/>
        <v>0</v>
      </c>
      <c r="BS121" s="5">
        <f t="shared" si="164"/>
        <v>0</v>
      </c>
      <c r="BT121" s="5">
        <f t="shared" si="165"/>
        <v>0</v>
      </c>
      <c r="BU121" s="5">
        <f t="shared" si="166"/>
        <v>1</v>
      </c>
      <c r="BV121" s="5">
        <f t="shared" si="167"/>
        <v>1</v>
      </c>
      <c r="BW121" s="5">
        <f t="shared" si="168"/>
        <v>1</v>
      </c>
      <c r="BX121" s="5">
        <f t="shared" si="169"/>
        <v>1</v>
      </c>
      <c r="BY121" s="5">
        <f t="shared" si="170"/>
        <v>1</v>
      </c>
      <c r="BZ121" s="5">
        <f t="shared" si="171"/>
        <v>1</v>
      </c>
      <c r="CA121" s="5">
        <f t="shared" si="172"/>
        <v>1</v>
      </c>
      <c r="CB121" s="5">
        <f t="shared" si="173"/>
        <v>1</v>
      </c>
      <c r="CC121" s="5">
        <f t="shared" si="174"/>
        <v>1</v>
      </c>
      <c r="CD121" s="5" t="str">
        <f t="shared" si="175"/>
        <v>?</v>
      </c>
      <c r="CE121" s="4" t="str">
        <f t="shared" si="176"/>
        <v>Kitöltés rendben!</v>
      </c>
      <c r="CF121" s="5">
        <f t="shared" si="177"/>
        <v>1</v>
      </c>
      <c r="CG121" s="5">
        <f t="shared" si="178"/>
        <v>0</v>
      </c>
      <c r="CH121" s="5">
        <f t="shared" si="179"/>
        <v>1</v>
      </c>
    </row>
    <row r="122" spans="1:86" s="2" customFormat="1" ht="60" hidden="1" customHeight="1" x14ac:dyDescent="0.25">
      <c r="A122" s="1" t="str">
        <f t="shared" si="139"/>
        <v>Kitöltés rendben!</v>
      </c>
      <c r="B122" s="203">
        <v>2</v>
      </c>
      <c r="C122" s="202" t="s">
        <v>100</v>
      </c>
      <c r="D122" s="204" t="s">
        <v>442</v>
      </c>
      <c r="E122" s="204" t="s">
        <v>462</v>
      </c>
      <c r="F122" s="205" t="str">
        <f>VLOOKUP($G122,Összesítő!$B:$F,2,FALSE)</f>
        <v>21-14997-1-001-00-15</v>
      </c>
      <c r="G122" s="202" t="s">
        <v>295</v>
      </c>
      <c r="H122" s="205" t="str">
        <f>AY122&amp;"_"&amp;AW122&amp;"_FIV_"&amp;LEFT(Előlap!$B$6,4)</f>
        <v>4211_119_FIV_2026</v>
      </c>
      <c r="I122" s="205" t="str">
        <f>VLOOKUP($G122,Összesítő!$B:$F,5,FALSE)</f>
        <v>Hegyháthodász</v>
      </c>
      <c r="J122" s="205" t="str">
        <f>VLOOKUP($G122,Összesítő!$B:$F,4,FALSE)</f>
        <v>Hegyháthodász Községi Önkormányzat</v>
      </c>
      <c r="K122" s="7">
        <f t="shared" si="140"/>
        <v>85000</v>
      </c>
      <c r="L122" s="203">
        <v>2030</v>
      </c>
      <c r="M122" s="203">
        <v>2030</v>
      </c>
      <c r="N122" s="13">
        <v>0</v>
      </c>
      <c r="O122" s="8">
        <v>85000</v>
      </c>
      <c r="P122" s="8">
        <v>0</v>
      </c>
      <c r="R122" s="8">
        <v>0</v>
      </c>
      <c r="S122" s="8">
        <v>0</v>
      </c>
      <c r="T122" s="8">
        <v>0</v>
      </c>
      <c r="U122" s="8">
        <v>0</v>
      </c>
      <c r="V122" s="8">
        <v>0</v>
      </c>
      <c r="W122" s="8">
        <v>0</v>
      </c>
      <c r="X122" s="8">
        <v>0</v>
      </c>
      <c r="Y122" s="8">
        <v>0</v>
      </c>
      <c r="Z122" s="8">
        <v>0</v>
      </c>
      <c r="AA122" s="8">
        <v>0</v>
      </c>
      <c r="AB122" s="8">
        <v>0</v>
      </c>
      <c r="AC122" s="7">
        <f t="shared" si="141"/>
        <v>0</v>
      </c>
      <c r="AD122" s="3" t="str">
        <f t="shared" si="142"/>
        <v>Nem rövidtávú a feladat.</v>
      </c>
      <c r="AF122" s="8">
        <v>1490</v>
      </c>
      <c r="AG122" s="8">
        <v>0</v>
      </c>
      <c r="AH122" s="8">
        <v>0</v>
      </c>
      <c r="AI122" s="8">
        <v>0</v>
      </c>
      <c r="AJ122" s="8">
        <v>0</v>
      </c>
      <c r="AK122" s="8">
        <v>0</v>
      </c>
      <c r="AL122" s="8">
        <v>0</v>
      </c>
      <c r="AM122" s="8">
        <v>0</v>
      </c>
      <c r="AN122" s="8">
        <v>0</v>
      </c>
      <c r="AO122" s="8">
        <v>0</v>
      </c>
      <c r="AP122" s="8">
        <v>0</v>
      </c>
      <c r="AQ122" s="7">
        <f t="shared" si="143"/>
        <v>1490</v>
      </c>
      <c r="AR122" s="202" t="s">
        <v>464</v>
      </c>
      <c r="AS122" s="3" t="str">
        <f t="shared" si="144"/>
        <v>Forráshiányos a feladat!</v>
      </c>
      <c r="AU122" s="204" t="s">
        <v>465</v>
      </c>
      <c r="AV122" s="204" t="s">
        <v>132</v>
      </c>
      <c r="AW122" s="205">
        <f>COUNTA($G$3:G122)</f>
        <v>119</v>
      </c>
      <c r="AY122" s="9">
        <f>VLOOKUP($G122,Összesítő!$B:$F,3,FALSE)</f>
        <v>4211</v>
      </c>
      <c r="AZ122" s="9">
        <f t="shared" si="145"/>
        <v>39</v>
      </c>
      <c r="BA122" s="5">
        <f t="shared" si="146"/>
        <v>1</v>
      </c>
      <c r="BB122" s="5" t="str">
        <f t="shared" si="147"/>
        <v>H</v>
      </c>
      <c r="BC122" s="5">
        <f t="shared" si="148"/>
        <v>0</v>
      </c>
      <c r="BD122" s="5">
        <f t="shared" si="149"/>
        <v>0</v>
      </c>
      <c r="BE122" s="5">
        <f t="shared" si="150"/>
        <v>0</v>
      </c>
      <c r="BF122" s="9" t="str">
        <f t="shared" si="151"/>
        <v>Nem rövidtávú a feladat.</v>
      </c>
      <c r="BG122" s="5">
        <f t="shared" si="152"/>
        <v>1</v>
      </c>
      <c r="BH122" s="5">
        <f t="shared" si="153"/>
        <v>1</v>
      </c>
      <c r="BI122" s="5">
        <f t="shared" si="154"/>
        <v>1</v>
      </c>
      <c r="BJ122" s="5">
        <f t="shared" si="155"/>
        <v>1</v>
      </c>
      <c r="BK122" s="5">
        <f t="shared" si="156"/>
        <v>1</v>
      </c>
      <c r="BL122" s="4" t="str">
        <f t="shared" si="157"/>
        <v>Forráshiányos a feladat!</v>
      </c>
      <c r="BM122" s="5">
        <f t="shared" si="158"/>
        <v>0</v>
      </c>
      <c r="BN122" s="5">
        <f t="shared" si="159"/>
        <v>1</v>
      </c>
      <c r="BO122" s="5">
        <f t="shared" si="160"/>
        <v>0</v>
      </c>
      <c r="BP122" s="5">
        <f t="shared" si="161"/>
        <v>0</v>
      </c>
      <c r="BQ122" s="5">
        <f t="shared" si="162"/>
        <v>0</v>
      </c>
      <c r="BR122" s="9">
        <f t="shared" si="163"/>
        <v>0</v>
      </c>
      <c r="BS122" s="5">
        <f t="shared" si="164"/>
        <v>0</v>
      </c>
      <c r="BT122" s="5">
        <f t="shared" si="165"/>
        <v>0</v>
      </c>
      <c r="BU122" s="5">
        <f t="shared" si="166"/>
        <v>1</v>
      </c>
      <c r="BV122" s="5">
        <f t="shared" si="167"/>
        <v>1</v>
      </c>
      <c r="BW122" s="5">
        <f t="shared" si="168"/>
        <v>1</v>
      </c>
      <c r="BX122" s="5">
        <f t="shared" si="169"/>
        <v>1</v>
      </c>
      <c r="BY122" s="5">
        <f t="shared" si="170"/>
        <v>1</v>
      </c>
      <c r="BZ122" s="5">
        <f t="shared" si="171"/>
        <v>1</v>
      </c>
      <c r="CA122" s="5">
        <f t="shared" si="172"/>
        <v>1</v>
      </c>
      <c r="CB122" s="5">
        <f t="shared" si="173"/>
        <v>1</v>
      </c>
      <c r="CC122" s="5">
        <f t="shared" si="174"/>
        <v>1</v>
      </c>
      <c r="CD122" s="5" t="str">
        <f t="shared" si="175"/>
        <v>?</v>
      </c>
      <c r="CE122" s="4" t="str">
        <f t="shared" si="176"/>
        <v>Kitöltés rendben!</v>
      </c>
      <c r="CF122" s="5">
        <f t="shared" si="177"/>
        <v>1</v>
      </c>
      <c r="CG122" s="5">
        <f t="shared" si="178"/>
        <v>0</v>
      </c>
      <c r="CH122" s="5">
        <f t="shared" si="179"/>
        <v>1</v>
      </c>
    </row>
    <row r="123" spans="1:86" s="2" customFormat="1" ht="60" hidden="1" customHeight="1" x14ac:dyDescent="0.25">
      <c r="A123" s="1" t="str">
        <f t="shared" ref="A123" si="279">IF($G123="","Nincs VKR kiválasztva!",CE123)</f>
        <v>Kitöltés rendben!</v>
      </c>
      <c r="B123" s="211">
        <v>2</v>
      </c>
      <c r="C123" s="210" t="s">
        <v>108</v>
      </c>
      <c r="D123" s="212" t="s">
        <v>467</v>
      </c>
      <c r="E123" s="212" t="s">
        <v>462</v>
      </c>
      <c r="F123" s="213" t="str">
        <f>VLOOKUP($G123,Összesítő!$B:$F,2,FALSE)</f>
        <v>21-14997-1-001-00-15</v>
      </c>
      <c r="G123" s="210" t="s">
        <v>295</v>
      </c>
      <c r="H123" s="213" t="str">
        <f>AY123&amp;"_"&amp;AW123&amp;"_FIV_"&amp;LEFT(Előlap!$B$6,4)</f>
        <v>4211_120_FIV_2026</v>
      </c>
      <c r="I123" s="213" t="str">
        <f>VLOOKUP($G123,Összesítő!$B:$F,5,FALSE)</f>
        <v>Hegyháthodász</v>
      </c>
      <c r="J123" s="213" t="str">
        <f>VLOOKUP($G123,Összesítő!$B:$F,4,FALSE)</f>
        <v>Hegyháthodász Községi Önkormányzat</v>
      </c>
      <c r="K123" s="7">
        <f t="shared" ref="K123" si="280">N123+O123</f>
        <v>20000</v>
      </c>
      <c r="L123" s="211">
        <v>2028</v>
      </c>
      <c r="M123" s="211">
        <v>2036</v>
      </c>
      <c r="N123" s="13">
        <v>0</v>
      </c>
      <c r="O123" s="8">
        <v>20000</v>
      </c>
      <c r="P123" s="8">
        <v>0</v>
      </c>
      <c r="R123" s="8">
        <v>0</v>
      </c>
      <c r="S123" s="8">
        <v>0</v>
      </c>
      <c r="T123" s="8">
        <v>0</v>
      </c>
      <c r="U123" s="8">
        <v>0</v>
      </c>
      <c r="V123" s="8">
        <v>0</v>
      </c>
      <c r="W123" s="8">
        <v>0</v>
      </c>
      <c r="X123" s="8">
        <v>0</v>
      </c>
      <c r="Y123" s="8">
        <v>0</v>
      </c>
      <c r="Z123" s="8">
        <v>0</v>
      </c>
      <c r="AA123" s="8">
        <v>0</v>
      </c>
      <c r="AB123" s="8">
        <v>0</v>
      </c>
      <c r="AC123" s="7">
        <f t="shared" ref="AC123" si="281">SUM(R123:AB123)</f>
        <v>0</v>
      </c>
      <c r="AD123" s="3" t="str">
        <f t="shared" ref="AD123" si="282">IF($G123="","Nincs VKR kiválasztva!",IF(BA123=0,"Hiányos kitöltés!",BF123))</f>
        <v>Nem rövidtávú a feladat.</v>
      </c>
      <c r="AF123" s="8">
        <v>0</v>
      </c>
      <c r="AG123" s="8">
        <v>0</v>
      </c>
      <c r="AH123" s="8">
        <v>0</v>
      </c>
      <c r="AI123" s="8">
        <v>0</v>
      </c>
      <c r="AJ123" s="8">
        <v>0</v>
      </c>
      <c r="AK123" s="8">
        <v>0</v>
      </c>
      <c r="AL123" s="8">
        <v>0</v>
      </c>
      <c r="AM123" s="8">
        <v>0</v>
      </c>
      <c r="AN123" s="8">
        <v>0</v>
      </c>
      <c r="AO123" s="8">
        <v>0</v>
      </c>
      <c r="AP123" s="8">
        <v>0</v>
      </c>
      <c r="AQ123" s="7">
        <f t="shared" ref="AQ123" si="283">SUM(AF123:AP123)</f>
        <v>0</v>
      </c>
      <c r="AR123" s="210" t="s">
        <v>464</v>
      </c>
      <c r="AS123" s="3" t="str">
        <f t="shared" si="144"/>
        <v>Forráshiányos a feladat!</v>
      </c>
      <c r="AU123" s="212" t="s">
        <v>465</v>
      </c>
      <c r="AV123" s="212" t="s">
        <v>132</v>
      </c>
      <c r="AW123" s="213">
        <f>COUNTA($G$3:G123)</f>
        <v>120</v>
      </c>
      <c r="AY123" s="9">
        <f>VLOOKUP($G123,Összesítő!$B:$F,3,FALSE)</f>
        <v>4211</v>
      </c>
      <c r="AZ123" s="9">
        <f t="shared" si="145"/>
        <v>39</v>
      </c>
      <c r="BA123" s="5">
        <f t="shared" si="146"/>
        <v>1</v>
      </c>
      <c r="BB123" s="5" t="str">
        <f t="shared" si="147"/>
        <v>H</v>
      </c>
      <c r="BC123" s="5">
        <f t="shared" ref="BC123" si="284">IF(OR(BB123="R",BB123="RH"),1,0)</f>
        <v>0</v>
      </c>
      <c r="BD123" s="5">
        <f t="shared" si="149"/>
        <v>0</v>
      </c>
      <c r="BE123" s="5">
        <f t="shared" si="150"/>
        <v>0</v>
      </c>
      <c r="BF123" s="9" t="str">
        <f t="shared" si="151"/>
        <v>Nem rövidtávú a feladat.</v>
      </c>
      <c r="BG123" s="5">
        <f t="shared" si="152"/>
        <v>1</v>
      </c>
      <c r="BH123" s="5">
        <f t="shared" si="153"/>
        <v>1</v>
      </c>
      <c r="BI123" s="5">
        <f t="shared" si="154"/>
        <v>1</v>
      </c>
      <c r="BJ123" s="5">
        <f t="shared" si="155"/>
        <v>1</v>
      </c>
      <c r="BK123" s="5">
        <f t="shared" ref="BK123" si="285">IF(AND($BJ123=1,$O123=$AQ123),1,IF(AND($BJ123=1,$O123&gt;$AQ123,AR123="igen"),1,0))</f>
        <v>1</v>
      </c>
      <c r="BL123" s="4" t="str">
        <f t="shared" si="157"/>
        <v>Forráshiányos a feladat!</v>
      </c>
      <c r="BM123" s="5">
        <f t="shared" si="158"/>
        <v>0</v>
      </c>
      <c r="BN123" s="5">
        <f t="shared" si="159"/>
        <v>1</v>
      </c>
      <c r="BO123" s="5">
        <f t="shared" si="160"/>
        <v>0</v>
      </c>
      <c r="BP123" s="5">
        <f t="shared" si="161"/>
        <v>0</v>
      </c>
      <c r="BQ123" s="5">
        <f t="shared" si="162"/>
        <v>0</v>
      </c>
      <c r="BR123" s="9">
        <f t="shared" si="163"/>
        <v>0</v>
      </c>
      <c r="BS123" s="5">
        <f t="shared" si="164"/>
        <v>0</v>
      </c>
      <c r="BT123" s="5">
        <f t="shared" si="165"/>
        <v>0</v>
      </c>
      <c r="BU123" s="5">
        <f t="shared" si="166"/>
        <v>1</v>
      </c>
      <c r="BV123" s="5">
        <f t="shared" si="167"/>
        <v>1</v>
      </c>
      <c r="BW123" s="5">
        <f t="shared" si="168"/>
        <v>1</v>
      </c>
      <c r="BX123" s="5">
        <f t="shared" si="169"/>
        <v>1</v>
      </c>
      <c r="BY123" s="5">
        <f t="shared" si="170"/>
        <v>1</v>
      </c>
      <c r="BZ123" s="5">
        <f t="shared" si="171"/>
        <v>1</v>
      </c>
      <c r="CA123" s="5">
        <f t="shared" si="172"/>
        <v>1</v>
      </c>
      <c r="CB123" s="5">
        <f t="shared" si="173"/>
        <v>1</v>
      </c>
      <c r="CC123" s="5">
        <f t="shared" si="174"/>
        <v>1</v>
      </c>
      <c r="CD123" s="5" t="str">
        <f t="shared" si="175"/>
        <v>?</v>
      </c>
      <c r="CE123" s="4" t="str">
        <f t="shared" ref="CE123" si="286">IF($BA123=0,$CD123,IF($BG123=0,"I. ütem forrása nincs kitöltve!",IF($BJ123=0,"II. ütem forrása nincs kitöltve!",IF($BD123=1,"Költségek üteme nem megfelelő (az időtartam és a költség üteme eltér)!",IF(AND(BH123=0,$BA123=1,$BJ123=1,$BD123=1),"Kötelező cellák kitöltve, de az I. ütem forrása hibás!",IF(AND(BJ123=0,$BA123=1,$BJ123=1,$BD123=1),"Kötelező cellák kitöltve, de a II. ütem forrása hibás!",IF(AND($BO123=1,$AZ123&lt;30),"Nullás a rövidtávú feladat és rövid (hiányzik) a hozzá tartozó indoklás!",IF(AND($BP123=1,$AZ123&lt;30),"Nullás a hosszútávú feladat és rövid (hiányzik) a hozzá tartozó indoklás!",IF(AND(BN123=1,C123="1811_RENDKÍVÜLI"),"II. ütemre nem tervezhet Rendkívüli feladatot!",IF(BH123=0,AD123,IF(BK123=0,AS123,IF(AND(BC123=1,$P123&gt;$N123),"EM rendelet 2. melléklet terhére elszámolt költség nem lehet nagyobb az I. ütemre tervezett tényleges költségnél!",IF($AC123&gt;$N123,"Többlet forrást jelölt meg az I. ütemnél! A forrás ne legyen több a költségnél.",IF($AQ123&gt;$O123,"Többlet forrást jelölt meg a II. ütemnél! A forrás ne legyen több a költségnél.","Kitöltés rendben!"))))))))))))))</f>
        <v>Kitöltés rendben!</v>
      </c>
      <c r="CF123" s="5">
        <f t="shared" ref="CF123" si="287">IF(A123="Kitöltés rendben!",1,0)</f>
        <v>1</v>
      </c>
      <c r="CG123" s="5">
        <f t="shared" si="178"/>
        <v>0</v>
      </c>
      <c r="CH123" s="5">
        <f t="shared" si="179"/>
        <v>1</v>
      </c>
    </row>
    <row r="124" spans="1:86" s="2" customFormat="1" ht="31.5" hidden="1" customHeight="1" x14ac:dyDescent="0.25">
      <c r="A124" s="1" t="str">
        <f t="shared" si="139"/>
        <v>Kitöltés rendben!</v>
      </c>
      <c r="B124" s="203">
        <v>0</v>
      </c>
      <c r="C124" s="202" t="s">
        <v>113</v>
      </c>
      <c r="D124" s="204" t="s">
        <v>420</v>
      </c>
      <c r="E124" s="204" t="s">
        <v>462</v>
      </c>
      <c r="F124" s="205" t="str">
        <f>VLOOKUP($G124,Összesítő!$B:$F,2,FALSE)</f>
        <v>21-14997-1-001-00-15</v>
      </c>
      <c r="G124" s="202" t="s">
        <v>295</v>
      </c>
      <c r="H124" s="205" t="str">
        <f>AY124&amp;"_"&amp;AW124&amp;"_FIV_"&amp;LEFT(Előlap!$B$6,4)</f>
        <v>4211_121_FIV_2026</v>
      </c>
      <c r="I124" s="205" t="str">
        <f>VLOOKUP($G124,Összesítő!$B:$F,5,FALSE)</f>
        <v>Hegyháthodász</v>
      </c>
      <c r="J124" s="205" t="str">
        <f>VLOOKUP($G124,Összesítő!$B:$F,4,FALSE)</f>
        <v>Hegyháthodász Községi Önkormányzat</v>
      </c>
      <c r="K124" s="7">
        <f t="shared" si="140"/>
        <v>0</v>
      </c>
      <c r="L124" s="203">
        <v>2027</v>
      </c>
      <c r="M124" s="203">
        <v>2027</v>
      </c>
      <c r="N124" s="13">
        <v>0</v>
      </c>
      <c r="O124" s="8">
        <v>0</v>
      </c>
      <c r="P124" s="8">
        <v>0</v>
      </c>
      <c r="R124" s="8">
        <v>0</v>
      </c>
      <c r="S124" s="8">
        <v>0</v>
      </c>
      <c r="T124" s="8">
        <v>0</v>
      </c>
      <c r="U124" s="8">
        <v>0</v>
      </c>
      <c r="V124" s="8">
        <v>0</v>
      </c>
      <c r="W124" s="8">
        <v>0</v>
      </c>
      <c r="X124" s="8">
        <v>0</v>
      </c>
      <c r="Y124" s="8">
        <v>0</v>
      </c>
      <c r="Z124" s="8">
        <v>0</v>
      </c>
      <c r="AA124" s="8">
        <v>0</v>
      </c>
      <c r="AB124" s="8">
        <v>0</v>
      </c>
      <c r="AC124" s="7">
        <f t="shared" si="141"/>
        <v>0</v>
      </c>
      <c r="AD124" s="3" t="str">
        <f t="shared" si="142"/>
        <v>A forrás egyenlő a költséggel (I.ütem).</v>
      </c>
      <c r="AF124" s="8">
        <v>0</v>
      </c>
      <c r="AG124" s="8">
        <v>0</v>
      </c>
      <c r="AH124" s="8">
        <v>0</v>
      </c>
      <c r="AI124" s="8">
        <v>0</v>
      </c>
      <c r="AJ124" s="8">
        <v>0</v>
      </c>
      <c r="AK124" s="8">
        <v>0</v>
      </c>
      <c r="AL124" s="8">
        <v>0</v>
      </c>
      <c r="AM124" s="8">
        <v>0</v>
      </c>
      <c r="AN124" s="8">
        <v>0</v>
      </c>
      <c r="AO124" s="8">
        <v>0</v>
      </c>
      <c r="AP124" s="8">
        <v>0</v>
      </c>
      <c r="AQ124" s="7">
        <f t="shared" si="143"/>
        <v>0</v>
      </c>
      <c r="AR124" s="202" t="s">
        <v>464</v>
      </c>
      <c r="AS124" s="3" t="str">
        <f t="shared" si="144"/>
        <v>Nem hosszútávú a feladat.</v>
      </c>
      <c r="AU124" s="204" t="s">
        <v>465</v>
      </c>
      <c r="AV124" s="204" t="s">
        <v>132</v>
      </c>
      <c r="AW124" s="205">
        <f>COUNTA($G$3:G124)</f>
        <v>121</v>
      </c>
      <c r="AY124" s="9">
        <f>VLOOKUP($G124,Összesítő!$B:$F,3,FALSE)</f>
        <v>4211</v>
      </c>
      <c r="AZ124" s="9">
        <f t="shared" si="145"/>
        <v>39</v>
      </c>
      <c r="BA124" s="5">
        <f t="shared" si="146"/>
        <v>1</v>
      </c>
      <c r="BB124" s="5" t="str">
        <f t="shared" si="147"/>
        <v>R</v>
      </c>
      <c r="BC124" s="5">
        <f t="shared" si="148"/>
        <v>1</v>
      </c>
      <c r="BD124" s="5">
        <f t="shared" si="149"/>
        <v>0</v>
      </c>
      <c r="BE124" s="5">
        <f t="shared" si="150"/>
        <v>0</v>
      </c>
      <c r="BF124" s="9" t="str">
        <f t="shared" si="151"/>
        <v>A forrás egyenlő a költséggel (I.ütem).</v>
      </c>
      <c r="BG124" s="5">
        <f t="shared" si="152"/>
        <v>1</v>
      </c>
      <c r="BH124" s="5">
        <f t="shared" si="153"/>
        <v>1</v>
      </c>
      <c r="BI124" s="5">
        <f t="shared" si="154"/>
        <v>0</v>
      </c>
      <c r="BJ124" s="5">
        <f t="shared" si="155"/>
        <v>1</v>
      </c>
      <c r="BK124" s="5">
        <f t="shared" si="156"/>
        <v>1</v>
      </c>
      <c r="BL124" s="4" t="str">
        <f t="shared" si="157"/>
        <v>Nem hosszútávú a feladat.</v>
      </c>
      <c r="BM124" s="5">
        <f t="shared" si="158"/>
        <v>1</v>
      </c>
      <c r="BN124" s="5">
        <f t="shared" si="159"/>
        <v>0</v>
      </c>
      <c r="BO124" s="5">
        <f t="shared" si="160"/>
        <v>1</v>
      </c>
      <c r="BP124" s="5">
        <f t="shared" si="161"/>
        <v>0</v>
      </c>
      <c r="BQ124" s="5">
        <f t="shared" si="162"/>
        <v>1</v>
      </c>
      <c r="BR124" s="9" t="str">
        <f t="shared" si="163"/>
        <v>Nincs hosszútávú terv!</v>
      </c>
      <c r="BS124" s="5">
        <f t="shared" si="164"/>
        <v>1</v>
      </c>
      <c r="BT124" s="5">
        <f t="shared" si="165"/>
        <v>0</v>
      </c>
      <c r="BU124" s="5">
        <f t="shared" si="166"/>
        <v>1</v>
      </c>
      <c r="BV124" s="5">
        <f t="shared" si="167"/>
        <v>1</v>
      </c>
      <c r="BW124" s="5">
        <f t="shared" si="168"/>
        <v>1</v>
      </c>
      <c r="BX124" s="5">
        <f t="shared" si="169"/>
        <v>1</v>
      </c>
      <c r="BY124" s="5">
        <f t="shared" si="170"/>
        <v>1</v>
      </c>
      <c r="BZ124" s="5">
        <f t="shared" si="171"/>
        <v>1</v>
      </c>
      <c r="CA124" s="5">
        <f t="shared" si="172"/>
        <v>1</v>
      </c>
      <c r="CB124" s="5">
        <f t="shared" si="173"/>
        <v>1</v>
      </c>
      <c r="CC124" s="5">
        <f t="shared" si="174"/>
        <v>1</v>
      </c>
      <c r="CD124" s="5" t="str">
        <f t="shared" si="175"/>
        <v>?</v>
      </c>
      <c r="CE124" s="4" t="str">
        <f t="shared" si="176"/>
        <v>Kitöltés rendben!</v>
      </c>
      <c r="CF124" s="5">
        <f t="shared" si="177"/>
        <v>1</v>
      </c>
      <c r="CG124" s="5">
        <f t="shared" si="178"/>
        <v>1</v>
      </c>
      <c r="CH124" s="5">
        <f t="shared" si="179"/>
        <v>0</v>
      </c>
    </row>
    <row r="125" spans="1:86" s="2" customFormat="1" ht="45" hidden="1" customHeight="1" x14ac:dyDescent="0.25">
      <c r="A125" s="1" t="str">
        <f t="shared" si="139"/>
        <v>Kitöltés rendben!</v>
      </c>
      <c r="B125" s="203">
        <v>2</v>
      </c>
      <c r="C125" s="202" t="s">
        <v>36</v>
      </c>
      <c r="D125" s="204" t="s">
        <v>414</v>
      </c>
      <c r="E125" s="204" t="s">
        <v>462</v>
      </c>
      <c r="F125" s="205" t="str">
        <f>VLOOKUP($G125,Összesítő!$B:$F,2,FALSE)</f>
        <v>21-26620-1-002-00-14</v>
      </c>
      <c r="G125" s="202" t="s">
        <v>347</v>
      </c>
      <c r="H125" s="205" t="str">
        <f>AY125&amp;"_"&amp;AW125&amp;"_FIV_"&amp;LEFT(Előlap!$B$6,4)</f>
        <v>4223_122_FIV_2026</v>
      </c>
      <c r="I125" s="205" t="str">
        <f>VLOOKUP($G125,Összesítő!$B:$F,5,FALSE)</f>
        <v>Katafa, Nádasd</v>
      </c>
      <c r="J125" s="205" t="str">
        <f>VLOOKUP($G125,Összesítő!$B:$F,4,FALSE)</f>
        <v>Katafa Községi Önkormányzat, Nádasd Községi Önkormányzat</v>
      </c>
      <c r="K125" s="7">
        <f t="shared" si="140"/>
        <v>100000</v>
      </c>
      <c r="L125" s="203">
        <v>2030</v>
      </c>
      <c r="M125" s="203">
        <v>2030</v>
      </c>
      <c r="N125" s="13">
        <v>0</v>
      </c>
      <c r="O125" s="8">
        <v>100000</v>
      </c>
      <c r="P125" s="8">
        <v>0</v>
      </c>
      <c r="R125" s="8">
        <v>0</v>
      </c>
      <c r="S125" s="8">
        <v>0</v>
      </c>
      <c r="T125" s="8">
        <v>0</v>
      </c>
      <c r="U125" s="8">
        <v>0</v>
      </c>
      <c r="V125" s="8">
        <v>0</v>
      </c>
      <c r="W125" s="8">
        <v>0</v>
      </c>
      <c r="X125" s="8">
        <v>0</v>
      </c>
      <c r="Y125" s="8">
        <v>0</v>
      </c>
      <c r="Z125" s="8">
        <v>0</v>
      </c>
      <c r="AA125" s="8">
        <v>0</v>
      </c>
      <c r="AB125" s="8">
        <v>0</v>
      </c>
      <c r="AC125" s="7">
        <f t="shared" si="141"/>
        <v>0</v>
      </c>
      <c r="AD125" s="3" t="str">
        <f t="shared" si="142"/>
        <v>Nem rövidtávú a feladat.</v>
      </c>
      <c r="AF125" s="8">
        <v>20500</v>
      </c>
      <c r="AG125" s="8">
        <v>0</v>
      </c>
      <c r="AH125" s="8">
        <v>0</v>
      </c>
      <c r="AI125" s="8">
        <v>0</v>
      </c>
      <c r="AJ125" s="8">
        <v>0</v>
      </c>
      <c r="AK125" s="8">
        <v>0</v>
      </c>
      <c r="AL125" s="8">
        <v>0</v>
      </c>
      <c r="AM125" s="8">
        <v>0</v>
      </c>
      <c r="AN125" s="8">
        <v>0</v>
      </c>
      <c r="AO125" s="8">
        <v>0</v>
      </c>
      <c r="AP125" s="8">
        <v>0</v>
      </c>
      <c r="AQ125" s="7">
        <f t="shared" si="143"/>
        <v>20500</v>
      </c>
      <c r="AR125" s="202" t="s">
        <v>464</v>
      </c>
      <c r="AS125" s="3" t="str">
        <f t="shared" si="144"/>
        <v>Forráshiányos a feladat!</v>
      </c>
      <c r="AU125" s="204" t="s">
        <v>465</v>
      </c>
      <c r="AV125" s="204" t="s">
        <v>132</v>
      </c>
      <c r="AW125" s="205">
        <f>COUNTA($G$3:G125)</f>
        <v>122</v>
      </c>
      <c r="AY125" s="9">
        <f>VLOOKUP($G125,Összesítő!$B:$F,3,FALSE)</f>
        <v>4223</v>
      </c>
      <c r="AZ125" s="9">
        <f t="shared" si="145"/>
        <v>39</v>
      </c>
      <c r="BA125" s="5">
        <f t="shared" si="146"/>
        <v>1</v>
      </c>
      <c r="BB125" s="5" t="str">
        <f t="shared" si="147"/>
        <v>H</v>
      </c>
      <c r="BC125" s="5">
        <f t="shared" si="148"/>
        <v>0</v>
      </c>
      <c r="BD125" s="5">
        <f t="shared" si="149"/>
        <v>0</v>
      </c>
      <c r="BE125" s="5">
        <f t="shared" si="150"/>
        <v>0</v>
      </c>
      <c r="BF125" s="9" t="str">
        <f t="shared" si="151"/>
        <v>Nem rövidtávú a feladat.</v>
      </c>
      <c r="BG125" s="5">
        <f t="shared" si="152"/>
        <v>1</v>
      </c>
      <c r="BH125" s="5">
        <f t="shared" si="153"/>
        <v>1</v>
      </c>
      <c r="BI125" s="5">
        <f t="shared" si="154"/>
        <v>1</v>
      </c>
      <c r="BJ125" s="5">
        <f t="shared" si="155"/>
        <v>1</v>
      </c>
      <c r="BK125" s="5">
        <f t="shared" si="156"/>
        <v>1</v>
      </c>
      <c r="BL125" s="4" t="str">
        <f t="shared" si="157"/>
        <v>Forráshiányos a feladat!</v>
      </c>
      <c r="BM125" s="5">
        <f t="shared" si="158"/>
        <v>0</v>
      </c>
      <c r="BN125" s="5">
        <f t="shared" si="159"/>
        <v>1</v>
      </c>
      <c r="BO125" s="5">
        <f t="shared" si="160"/>
        <v>0</v>
      </c>
      <c r="BP125" s="5">
        <f t="shared" si="161"/>
        <v>0</v>
      </c>
      <c r="BQ125" s="5">
        <f t="shared" si="162"/>
        <v>0</v>
      </c>
      <c r="BR125" s="9">
        <f t="shared" si="163"/>
        <v>0</v>
      </c>
      <c r="BS125" s="5">
        <f t="shared" si="164"/>
        <v>0</v>
      </c>
      <c r="BT125" s="5">
        <f t="shared" si="165"/>
        <v>0</v>
      </c>
      <c r="BU125" s="5">
        <f t="shared" si="166"/>
        <v>1</v>
      </c>
      <c r="BV125" s="5">
        <f t="shared" si="167"/>
        <v>1</v>
      </c>
      <c r="BW125" s="5">
        <f t="shared" si="168"/>
        <v>1</v>
      </c>
      <c r="BX125" s="5">
        <f t="shared" si="169"/>
        <v>1</v>
      </c>
      <c r="BY125" s="5">
        <f t="shared" si="170"/>
        <v>1</v>
      </c>
      <c r="BZ125" s="5">
        <f t="shared" si="171"/>
        <v>1</v>
      </c>
      <c r="CA125" s="5">
        <f t="shared" si="172"/>
        <v>1</v>
      </c>
      <c r="CB125" s="5">
        <f t="shared" si="173"/>
        <v>1</v>
      </c>
      <c r="CC125" s="5">
        <f t="shared" si="174"/>
        <v>1</v>
      </c>
      <c r="CD125" s="5" t="str">
        <f t="shared" si="175"/>
        <v>?</v>
      </c>
      <c r="CE125" s="4" t="str">
        <f t="shared" si="176"/>
        <v>Kitöltés rendben!</v>
      </c>
      <c r="CF125" s="5">
        <f t="shared" si="177"/>
        <v>1</v>
      </c>
      <c r="CG125" s="5">
        <f t="shared" si="178"/>
        <v>0</v>
      </c>
      <c r="CH125" s="5">
        <f t="shared" si="179"/>
        <v>1</v>
      </c>
    </row>
    <row r="126" spans="1:86" s="2" customFormat="1" ht="45" hidden="1" customHeight="1" x14ac:dyDescent="0.25">
      <c r="A126" s="1" t="str">
        <f t="shared" si="139"/>
        <v>Kitöltés rendben!</v>
      </c>
      <c r="B126" s="203">
        <v>2</v>
      </c>
      <c r="C126" s="202" t="s">
        <v>36</v>
      </c>
      <c r="D126" s="204" t="s">
        <v>443</v>
      </c>
      <c r="E126" s="204" t="s">
        <v>462</v>
      </c>
      <c r="F126" s="205" t="str">
        <f>VLOOKUP($G126,Összesítő!$B:$F,2,FALSE)</f>
        <v>21-26620-1-002-00-14</v>
      </c>
      <c r="G126" s="202" t="s">
        <v>347</v>
      </c>
      <c r="H126" s="205" t="str">
        <f>AY126&amp;"_"&amp;AW126&amp;"_FIV_"&amp;LEFT(Előlap!$B$6,4)</f>
        <v>4223_123_FIV_2026</v>
      </c>
      <c r="I126" s="205" t="str">
        <f>VLOOKUP($G126,Összesítő!$B:$F,5,FALSE)</f>
        <v>Katafa, Nádasd</v>
      </c>
      <c r="J126" s="205" t="str">
        <f>VLOOKUP($G126,Összesítő!$B:$F,4,FALSE)</f>
        <v>Katafa Községi Önkormányzat, Nádasd Községi Önkormányzat</v>
      </c>
      <c r="K126" s="7">
        <f t="shared" si="140"/>
        <v>500000</v>
      </c>
      <c r="L126" s="203">
        <v>2030</v>
      </c>
      <c r="M126" s="203">
        <v>2030</v>
      </c>
      <c r="N126" s="13">
        <v>0</v>
      </c>
      <c r="O126" s="8">
        <v>500000</v>
      </c>
      <c r="P126" s="8">
        <v>0</v>
      </c>
      <c r="R126" s="8">
        <v>0</v>
      </c>
      <c r="S126" s="8">
        <v>0</v>
      </c>
      <c r="T126" s="8">
        <v>0</v>
      </c>
      <c r="U126" s="8">
        <v>0</v>
      </c>
      <c r="V126" s="8">
        <v>0</v>
      </c>
      <c r="W126" s="8">
        <v>0</v>
      </c>
      <c r="X126" s="8">
        <v>0</v>
      </c>
      <c r="Y126" s="8">
        <v>0</v>
      </c>
      <c r="Z126" s="8">
        <v>0</v>
      </c>
      <c r="AA126" s="8">
        <v>0</v>
      </c>
      <c r="AB126" s="8">
        <v>0</v>
      </c>
      <c r="AC126" s="7">
        <f t="shared" si="141"/>
        <v>0</v>
      </c>
      <c r="AD126" s="3" t="str">
        <f t="shared" si="142"/>
        <v>Nem rövidtávú a feladat.</v>
      </c>
      <c r="AF126" s="8">
        <v>105000</v>
      </c>
      <c r="AG126" s="8">
        <v>0</v>
      </c>
      <c r="AH126" s="8">
        <v>0</v>
      </c>
      <c r="AI126" s="8">
        <v>0</v>
      </c>
      <c r="AJ126" s="8">
        <v>0</v>
      </c>
      <c r="AK126" s="8">
        <v>0</v>
      </c>
      <c r="AL126" s="8">
        <v>0</v>
      </c>
      <c r="AM126" s="8">
        <v>0</v>
      </c>
      <c r="AN126" s="8">
        <v>0</v>
      </c>
      <c r="AO126" s="8">
        <v>0</v>
      </c>
      <c r="AP126" s="8">
        <v>0</v>
      </c>
      <c r="AQ126" s="7">
        <f t="shared" si="143"/>
        <v>105000</v>
      </c>
      <c r="AR126" s="202" t="s">
        <v>464</v>
      </c>
      <c r="AS126" s="3" t="str">
        <f t="shared" si="144"/>
        <v>Forráshiányos a feladat!</v>
      </c>
      <c r="AU126" s="204" t="s">
        <v>465</v>
      </c>
      <c r="AV126" s="204" t="s">
        <v>132</v>
      </c>
      <c r="AW126" s="205">
        <f>COUNTA($G$3:G126)</f>
        <v>123</v>
      </c>
      <c r="AY126" s="9">
        <f>VLOOKUP($G126,Összesítő!$B:$F,3,FALSE)</f>
        <v>4223</v>
      </c>
      <c r="AZ126" s="9">
        <f t="shared" si="145"/>
        <v>39</v>
      </c>
      <c r="BA126" s="5">
        <f t="shared" si="146"/>
        <v>1</v>
      </c>
      <c r="BB126" s="5" t="str">
        <f t="shared" si="147"/>
        <v>H</v>
      </c>
      <c r="BC126" s="5">
        <f t="shared" si="148"/>
        <v>0</v>
      </c>
      <c r="BD126" s="5">
        <f t="shared" si="149"/>
        <v>0</v>
      </c>
      <c r="BE126" s="5">
        <f t="shared" si="150"/>
        <v>0</v>
      </c>
      <c r="BF126" s="9" t="str">
        <f t="shared" si="151"/>
        <v>Nem rövidtávú a feladat.</v>
      </c>
      <c r="BG126" s="5">
        <f t="shared" si="152"/>
        <v>1</v>
      </c>
      <c r="BH126" s="5">
        <f t="shared" si="153"/>
        <v>1</v>
      </c>
      <c r="BI126" s="5">
        <f t="shared" si="154"/>
        <v>1</v>
      </c>
      <c r="BJ126" s="5">
        <f t="shared" si="155"/>
        <v>1</v>
      </c>
      <c r="BK126" s="5">
        <f t="shared" si="156"/>
        <v>1</v>
      </c>
      <c r="BL126" s="4" t="str">
        <f t="shared" si="157"/>
        <v>Forráshiányos a feladat!</v>
      </c>
      <c r="BM126" s="5">
        <f t="shared" si="158"/>
        <v>0</v>
      </c>
      <c r="BN126" s="5">
        <f t="shared" si="159"/>
        <v>1</v>
      </c>
      <c r="BO126" s="5">
        <f t="shared" si="160"/>
        <v>0</v>
      </c>
      <c r="BP126" s="5">
        <f t="shared" si="161"/>
        <v>0</v>
      </c>
      <c r="BQ126" s="5">
        <f t="shared" si="162"/>
        <v>0</v>
      </c>
      <c r="BR126" s="9">
        <f t="shared" si="163"/>
        <v>0</v>
      </c>
      <c r="BS126" s="5">
        <f t="shared" si="164"/>
        <v>0</v>
      </c>
      <c r="BT126" s="5">
        <f t="shared" si="165"/>
        <v>0</v>
      </c>
      <c r="BU126" s="5">
        <f t="shared" si="166"/>
        <v>1</v>
      </c>
      <c r="BV126" s="5">
        <f t="shared" si="167"/>
        <v>1</v>
      </c>
      <c r="BW126" s="5">
        <f t="shared" si="168"/>
        <v>1</v>
      </c>
      <c r="BX126" s="5">
        <f t="shared" si="169"/>
        <v>1</v>
      </c>
      <c r="BY126" s="5">
        <f t="shared" si="170"/>
        <v>1</v>
      </c>
      <c r="BZ126" s="5">
        <f t="shared" si="171"/>
        <v>1</v>
      </c>
      <c r="CA126" s="5">
        <f t="shared" si="172"/>
        <v>1</v>
      </c>
      <c r="CB126" s="5">
        <f t="shared" si="173"/>
        <v>1</v>
      </c>
      <c r="CC126" s="5">
        <f t="shared" si="174"/>
        <v>1</v>
      </c>
      <c r="CD126" s="5" t="str">
        <f t="shared" si="175"/>
        <v>?</v>
      </c>
      <c r="CE126" s="4" t="str">
        <f t="shared" si="176"/>
        <v>Kitöltés rendben!</v>
      </c>
      <c r="CF126" s="5">
        <f t="shared" si="177"/>
        <v>1</v>
      </c>
      <c r="CG126" s="5">
        <f t="shared" si="178"/>
        <v>0</v>
      </c>
      <c r="CH126" s="5">
        <f t="shared" si="179"/>
        <v>1</v>
      </c>
    </row>
    <row r="127" spans="1:86" s="2" customFormat="1" ht="45" hidden="1" customHeight="1" x14ac:dyDescent="0.25">
      <c r="A127" s="1" t="str">
        <f t="shared" si="139"/>
        <v>Kitöltés rendben!</v>
      </c>
      <c r="B127" s="203">
        <v>2</v>
      </c>
      <c r="C127" s="202" t="s">
        <v>75</v>
      </c>
      <c r="D127" s="204" t="s">
        <v>440</v>
      </c>
      <c r="E127" s="204" t="s">
        <v>462</v>
      </c>
      <c r="F127" s="205" t="str">
        <f>VLOOKUP($G127,Összesítő!$B:$F,2,FALSE)</f>
        <v>21-26620-1-002-00-14</v>
      </c>
      <c r="G127" s="202" t="s">
        <v>347</v>
      </c>
      <c r="H127" s="205" t="str">
        <f>AY127&amp;"_"&amp;AW127&amp;"_FIV_"&amp;LEFT(Előlap!$B$6,4)</f>
        <v>4223_124_FIV_2026</v>
      </c>
      <c r="I127" s="205" t="str">
        <f>VLOOKUP($G127,Összesítő!$B:$F,5,FALSE)</f>
        <v>Katafa, Nádasd</v>
      </c>
      <c r="J127" s="205" t="str">
        <f>VLOOKUP($G127,Összesítő!$B:$F,4,FALSE)</f>
        <v>Katafa Községi Önkormányzat, Nádasd Községi Önkormányzat</v>
      </c>
      <c r="K127" s="7">
        <f t="shared" si="140"/>
        <v>25000</v>
      </c>
      <c r="L127" s="203">
        <v>2030</v>
      </c>
      <c r="M127" s="203">
        <v>2035</v>
      </c>
      <c r="N127" s="13">
        <v>0</v>
      </c>
      <c r="O127" s="8">
        <v>25000</v>
      </c>
      <c r="P127" s="8">
        <v>0</v>
      </c>
      <c r="R127" s="8">
        <v>0</v>
      </c>
      <c r="S127" s="8">
        <v>0</v>
      </c>
      <c r="T127" s="8">
        <v>0</v>
      </c>
      <c r="U127" s="8">
        <v>0</v>
      </c>
      <c r="V127" s="8">
        <v>0</v>
      </c>
      <c r="W127" s="8">
        <v>0</v>
      </c>
      <c r="X127" s="8">
        <v>0</v>
      </c>
      <c r="Y127" s="8">
        <v>0</v>
      </c>
      <c r="Z127" s="8">
        <v>0</v>
      </c>
      <c r="AA127" s="8">
        <v>0</v>
      </c>
      <c r="AB127" s="8">
        <v>0</v>
      </c>
      <c r="AC127" s="7">
        <f t="shared" si="141"/>
        <v>0</v>
      </c>
      <c r="AD127" s="3" t="str">
        <f t="shared" si="142"/>
        <v>Nem rövidtávú a feladat.</v>
      </c>
      <c r="AF127" s="8">
        <v>4500</v>
      </c>
      <c r="AG127" s="8">
        <v>0</v>
      </c>
      <c r="AH127" s="8">
        <v>0</v>
      </c>
      <c r="AI127" s="8">
        <v>0</v>
      </c>
      <c r="AJ127" s="8">
        <v>0</v>
      </c>
      <c r="AK127" s="8">
        <v>0</v>
      </c>
      <c r="AL127" s="8">
        <v>0</v>
      </c>
      <c r="AM127" s="8">
        <v>0</v>
      </c>
      <c r="AN127" s="8">
        <v>0</v>
      </c>
      <c r="AO127" s="8">
        <v>0</v>
      </c>
      <c r="AP127" s="8">
        <v>0</v>
      </c>
      <c r="AQ127" s="7">
        <f t="shared" si="143"/>
        <v>4500</v>
      </c>
      <c r="AR127" s="202" t="s">
        <v>464</v>
      </c>
      <c r="AS127" s="3" t="str">
        <f t="shared" si="144"/>
        <v>Forráshiányos a feladat!</v>
      </c>
      <c r="AU127" s="204" t="s">
        <v>465</v>
      </c>
      <c r="AV127" s="204" t="s">
        <v>132</v>
      </c>
      <c r="AW127" s="205">
        <f>COUNTA($G$3:G127)</f>
        <v>124</v>
      </c>
      <c r="AY127" s="9">
        <f>VLOOKUP($G127,Összesítő!$B:$F,3,FALSE)</f>
        <v>4223</v>
      </c>
      <c r="AZ127" s="9">
        <f t="shared" si="145"/>
        <v>39</v>
      </c>
      <c r="BA127" s="5">
        <f t="shared" si="146"/>
        <v>1</v>
      </c>
      <c r="BB127" s="5" t="str">
        <f t="shared" si="147"/>
        <v>H</v>
      </c>
      <c r="BC127" s="5">
        <f t="shared" si="148"/>
        <v>0</v>
      </c>
      <c r="BD127" s="5">
        <f t="shared" si="149"/>
        <v>0</v>
      </c>
      <c r="BE127" s="5">
        <f t="shared" si="150"/>
        <v>0</v>
      </c>
      <c r="BF127" s="9" t="str">
        <f t="shared" si="151"/>
        <v>Nem rövidtávú a feladat.</v>
      </c>
      <c r="BG127" s="5">
        <f t="shared" si="152"/>
        <v>1</v>
      </c>
      <c r="BH127" s="5">
        <f t="shared" si="153"/>
        <v>1</v>
      </c>
      <c r="BI127" s="5">
        <f t="shared" si="154"/>
        <v>1</v>
      </c>
      <c r="BJ127" s="5">
        <f t="shared" si="155"/>
        <v>1</v>
      </c>
      <c r="BK127" s="5">
        <f t="shared" si="156"/>
        <v>1</v>
      </c>
      <c r="BL127" s="4" t="str">
        <f t="shared" si="157"/>
        <v>Forráshiányos a feladat!</v>
      </c>
      <c r="BM127" s="5">
        <f t="shared" si="158"/>
        <v>0</v>
      </c>
      <c r="BN127" s="5">
        <f t="shared" si="159"/>
        <v>1</v>
      </c>
      <c r="BO127" s="5">
        <f t="shared" si="160"/>
        <v>0</v>
      </c>
      <c r="BP127" s="5">
        <f t="shared" si="161"/>
        <v>0</v>
      </c>
      <c r="BQ127" s="5">
        <f t="shared" si="162"/>
        <v>0</v>
      </c>
      <c r="BR127" s="9">
        <f t="shared" si="163"/>
        <v>0</v>
      </c>
      <c r="BS127" s="5">
        <f t="shared" si="164"/>
        <v>0</v>
      </c>
      <c r="BT127" s="5">
        <f t="shared" si="165"/>
        <v>0</v>
      </c>
      <c r="BU127" s="5">
        <f t="shared" si="166"/>
        <v>1</v>
      </c>
      <c r="BV127" s="5">
        <f t="shared" si="167"/>
        <v>1</v>
      </c>
      <c r="BW127" s="5">
        <f t="shared" si="168"/>
        <v>1</v>
      </c>
      <c r="BX127" s="5">
        <f t="shared" si="169"/>
        <v>1</v>
      </c>
      <c r="BY127" s="5">
        <f t="shared" si="170"/>
        <v>1</v>
      </c>
      <c r="BZ127" s="5">
        <f t="shared" si="171"/>
        <v>1</v>
      </c>
      <c r="CA127" s="5">
        <f t="shared" si="172"/>
        <v>1</v>
      </c>
      <c r="CB127" s="5">
        <f t="shared" si="173"/>
        <v>1</v>
      </c>
      <c r="CC127" s="5">
        <f t="shared" si="174"/>
        <v>1</v>
      </c>
      <c r="CD127" s="5" t="str">
        <f t="shared" si="175"/>
        <v>?</v>
      </c>
      <c r="CE127" s="4" t="str">
        <f t="shared" si="176"/>
        <v>Kitöltés rendben!</v>
      </c>
      <c r="CF127" s="5">
        <f t="shared" si="177"/>
        <v>1</v>
      </c>
      <c r="CG127" s="5">
        <f t="shared" si="178"/>
        <v>0</v>
      </c>
      <c r="CH127" s="5">
        <f t="shared" si="179"/>
        <v>1</v>
      </c>
    </row>
    <row r="128" spans="1:86" s="2" customFormat="1" ht="45" hidden="1" customHeight="1" x14ac:dyDescent="0.25">
      <c r="A128" s="1" t="str">
        <f t="shared" ref="A128" si="288">IF($G128="","Nincs VKR kiválasztva!",CE128)</f>
        <v>Kitöltés rendben!</v>
      </c>
      <c r="B128" s="211">
        <v>2</v>
      </c>
      <c r="C128" s="210" t="s">
        <v>108</v>
      </c>
      <c r="D128" s="212" t="s">
        <v>467</v>
      </c>
      <c r="E128" s="212" t="s">
        <v>462</v>
      </c>
      <c r="F128" s="213" t="str">
        <f>VLOOKUP($G128,Összesítő!$B:$F,2,FALSE)</f>
        <v>21-26620-1-002-00-14</v>
      </c>
      <c r="G128" s="210" t="s">
        <v>347</v>
      </c>
      <c r="H128" s="213" t="str">
        <f>AY128&amp;"_"&amp;AW128&amp;"_FIV_"&amp;LEFT(Előlap!$B$6,4)</f>
        <v>4223_125_FIV_2026</v>
      </c>
      <c r="I128" s="213" t="str">
        <f>VLOOKUP($G128,Összesítő!$B:$F,5,FALSE)</f>
        <v>Katafa, Nádasd</v>
      </c>
      <c r="J128" s="213" t="str">
        <f>VLOOKUP($G128,Összesítő!$B:$F,4,FALSE)</f>
        <v>Katafa Községi Önkormányzat, Nádasd Községi Önkormányzat</v>
      </c>
      <c r="K128" s="7">
        <f t="shared" ref="K128" si="289">N128+O128</f>
        <v>20000</v>
      </c>
      <c r="L128" s="211">
        <v>2028</v>
      </c>
      <c r="M128" s="211">
        <v>2036</v>
      </c>
      <c r="N128" s="13">
        <v>0</v>
      </c>
      <c r="O128" s="8">
        <v>20000</v>
      </c>
      <c r="P128" s="8">
        <v>0</v>
      </c>
      <c r="R128" s="8">
        <v>0</v>
      </c>
      <c r="S128" s="8">
        <v>0</v>
      </c>
      <c r="T128" s="8">
        <v>0</v>
      </c>
      <c r="U128" s="8">
        <v>0</v>
      </c>
      <c r="V128" s="8">
        <v>0</v>
      </c>
      <c r="W128" s="8">
        <v>0</v>
      </c>
      <c r="X128" s="8">
        <v>0</v>
      </c>
      <c r="Y128" s="8">
        <v>0</v>
      </c>
      <c r="Z128" s="8">
        <v>0</v>
      </c>
      <c r="AA128" s="8">
        <v>0</v>
      </c>
      <c r="AB128" s="8">
        <v>0</v>
      </c>
      <c r="AC128" s="7">
        <f t="shared" ref="AC128" si="290">SUM(R128:AB128)</f>
        <v>0</v>
      </c>
      <c r="AD128" s="3" t="str">
        <f t="shared" ref="AD128" si="291">IF($G128="","Nincs VKR kiválasztva!",IF(BA128=0,"Hiányos kitöltés!",BF128))</f>
        <v>Nem rövidtávú a feladat.</v>
      </c>
      <c r="AF128" s="8">
        <v>0</v>
      </c>
      <c r="AG128" s="8">
        <v>0</v>
      </c>
      <c r="AH128" s="8">
        <v>0</v>
      </c>
      <c r="AI128" s="8">
        <v>0</v>
      </c>
      <c r="AJ128" s="8">
        <v>0</v>
      </c>
      <c r="AK128" s="8">
        <v>0</v>
      </c>
      <c r="AL128" s="8">
        <v>0</v>
      </c>
      <c r="AM128" s="8">
        <v>0</v>
      </c>
      <c r="AN128" s="8">
        <v>0</v>
      </c>
      <c r="AO128" s="8">
        <v>0</v>
      </c>
      <c r="AP128" s="8">
        <v>0</v>
      </c>
      <c r="AQ128" s="7">
        <f t="shared" ref="AQ128" si="292">SUM(AF128:AP128)</f>
        <v>0</v>
      </c>
      <c r="AR128" s="210" t="s">
        <v>464</v>
      </c>
      <c r="AS128" s="3" t="str">
        <f t="shared" si="144"/>
        <v>Forráshiányos a feladat!</v>
      </c>
      <c r="AU128" s="212" t="s">
        <v>465</v>
      </c>
      <c r="AV128" s="212" t="s">
        <v>132</v>
      </c>
      <c r="AW128" s="213">
        <f>COUNTA($G$3:G128)</f>
        <v>125</v>
      </c>
      <c r="AY128" s="9">
        <f>VLOOKUP($G128,Összesítő!$B:$F,3,FALSE)</f>
        <v>4223</v>
      </c>
      <c r="AZ128" s="9">
        <f t="shared" si="145"/>
        <v>39</v>
      </c>
      <c r="BA128" s="5">
        <f t="shared" si="146"/>
        <v>1</v>
      </c>
      <c r="BB128" s="5" t="str">
        <f t="shared" si="147"/>
        <v>H</v>
      </c>
      <c r="BC128" s="5">
        <f t="shared" ref="BC128" si="293">IF(OR(BB128="R",BB128="RH"),1,0)</f>
        <v>0</v>
      </c>
      <c r="BD128" s="5">
        <f t="shared" si="149"/>
        <v>0</v>
      </c>
      <c r="BE128" s="5">
        <f t="shared" si="150"/>
        <v>0</v>
      </c>
      <c r="BF128" s="9" t="str">
        <f t="shared" si="151"/>
        <v>Nem rövidtávú a feladat.</v>
      </c>
      <c r="BG128" s="5">
        <f t="shared" si="152"/>
        <v>1</v>
      </c>
      <c r="BH128" s="5">
        <f t="shared" si="153"/>
        <v>1</v>
      </c>
      <c r="BI128" s="5">
        <f t="shared" si="154"/>
        <v>1</v>
      </c>
      <c r="BJ128" s="5">
        <f t="shared" si="155"/>
        <v>1</v>
      </c>
      <c r="BK128" s="5">
        <f t="shared" ref="BK128" si="294">IF(AND($BJ128=1,$O128=$AQ128),1,IF(AND($BJ128=1,$O128&gt;$AQ128,AR128="igen"),1,0))</f>
        <v>1</v>
      </c>
      <c r="BL128" s="4" t="str">
        <f t="shared" si="157"/>
        <v>Forráshiányos a feladat!</v>
      </c>
      <c r="BM128" s="5">
        <f t="shared" si="158"/>
        <v>0</v>
      </c>
      <c r="BN128" s="5">
        <f t="shared" si="159"/>
        <v>1</v>
      </c>
      <c r="BO128" s="5">
        <f t="shared" si="160"/>
        <v>0</v>
      </c>
      <c r="BP128" s="5">
        <f t="shared" si="161"/>
        <v>0</v>
      </c>
      <c r="BQ128" s="5">
        <f t="shared" si="162"/>
        <v>0</v>
      </c>
      <c r="BR128" s="9">
        <f t="shared" si="163"/>
        <v>0</v>
      </c>
      <c r="BS128" s="5">
        <f t="shared" si="164"/>
        <v>0</v>
      </c>
      <c r="BT128" s="5">
        <f t="shared" si="165"/>
        <v>0</v>
      </c>
      <c r="BU128" s="5">
        <f t="shared" si="166"/>
        <v>1</v>
      </c>
      <c r="BV128" s="5">
        <f t="shared" si="167"/>
        <v>1</v>
      </c>
      <c r="BW128" s="5">
        <f t="shared" si="168"/>
        <v>1</v>
      </c>
      <c r="BX128" s="5">
        <f t="shared" si="169"/>
        <v>1</v>
      </c>
      <c r="BY128" s="5">
        <f t="shared" si="170"/>
        <v>1</v>
      </c>
      <c r="BZ128" s="5">
        <f t="shared" si="171"/>
        <v>1</v>
      </c>
      <c r="CA128" s="5">
        <f t="shared" si="172"/>
        <v>1</v>
      </c>
      <c r="CB128" s="5">
        <f t="shared" si="173"/>
        <v>1</v>
      </c>
      <c r="CC128" s="5">
        <f t="shared" si="174"/>
        <v>1</v>
      </c>
      <c r="CD128" s="5" t="str">
        <f t="shared" si="175"/>
        <v>?</v>
      </c>
      <c r="CE128" s="4" t="str">
        <f t="shared" ref="CE128" si="295">IF($BA128=0,$CD128,IF($BG128=0,"I. ütem forrása nincs kitöltve!",IF($BJ128=0,"II. ütem forrása nincs kitöltve!",IF($BD128=1,"Költségek üteme nem megfelelő (az időtartam és a költség üteme eltér)!",IF(AND(BH128=0,$BA128=1,$BJ128=1,$BD128=1),"Kötelező cellák kitöltve, de az I. ütem forrása hibás!",IF(AND(BJ128=0,$BA128=1,$BJ128=1,$BD128=1),"Kötelező cellák kitöltve, de a II. ütem forrása hibás!",IF(AND($BO128=1,$AZ128&lt;30),"Nullás a rövidtávú feladat és rövid (hiányzik) a hozzá tartozó indoklás!",IF(AND($BP128=1,$AZ128&lt;30),"Nullás a hosszútávú feladat és rövid (hiányzik) a hozzá tartozó indoklás!",IF(AND(BN128=1,C128="1811_RENDKÍVÜLI"),"II. ütemre nem tervezhet Rendkívüli feladatot!",IF(BH128=0,AD128,IF(BK128=0,AS128,IF(AND(BC128=1,$P128&gt;$N128),"EM rendelet 2. melléklet terhére elszámolt költség nem lehet nagyobb az I. ütemre tervezett tényleges költségnél!",IF($AC128&gt;$N128,"Többlet forrást jelölt meg az I. ütemnél! A forrás ne legyen több a költségnél.",IF($AQ128&gt;$O128,"Többlet forrást jelölt meg a II. ütemnél! A forrás ne legyen több a költségnél.","Kitöltés rendben!"))))))))))))))</f>
        <v>Kitöltés rendben!</v>
      </c>
      <c r="CF128" s="5">
        <f t="shared" ref="CF128" si="296">IF(A128="Kitöltés rendben!",1,0)</f>
        <v>1</v>
      </c>
      <c r="CG128" s="5">
        <f t="shared" si="178"/>
        <v>0</v>
      </c>
      <c r="CH128" s="5">
        <f t="shared" si="179"/>
        <v>1</v>
      </c>
    </row>
    <row r="129" spans="1:86" s="2" customFormat="1" ht="45" hidden="1" customHeight="1" x14ac:dyDescent="0.25">
      <c r="A129" s="1" t="str">
        <f>IF($G129="","Nincs VKR kiválasztva!",CE129)</f>
        <v>Kitöltés rendben!</v>
      </c>
      <c r="B129" s="203">
        <v>0</v>
      </c>
      <c r="C129" s="202" t="s">
        <v>113</v>
      </c>
      <c r="D129" s="204" t="s">
        <v>420</v>
      </c>
      <c r="E129" s="204" t="s">
        <v>462</v>
      </c>
      <c r="F129" s="205" t="str">
        <f>VLOOKUP($G129,Összesítő!$B:$F,2,FALSE)</f>
        <v>21-26620-1-002-00-14</v>
      </c>
      <c r="G129" s="202" t="s">
        <v>347</v>
      </c>
      <c r="H129" s="205" t="str">
        <f>AY129&amp;"_"&amp;AW129&amp;"_FIV_"&amp;LEFT(Előlap!$B$6,4)</f>
        <v>4223_126_FIV_2026</v>
      </c>
      <c r="I129" s="205" t="str">
        <f>VLOOKUP($G129,Összesítő!$B:$F,5,FALSE)</f>
        <v>Katafa, Nádasd</v>
      </c>
      <c r="J129" s="205" t="str">
        <f>VLOOKUP($G129,Összesítő!$B:$F,4,FALSE)</f>
        <v>Katafa Községi Önkormányzat, Nádasd Községi Önkormányzat</v>
      </c>
      <c r="K129" s="7">
        <f>N129+O129</f>
        <v>0</v>
      </c>
      <c r="L129" s="203">
        <v>2027</v>
      </c>
      <c r="M129" s="203">
        <v>2027</v>
      </c>
      <c r="N129" s="13">
        <v>0</v>
      </c>
      <c r="O129" s="8">
        <v>0</v>
      </c>
      <c r="P129" s="8">
        <v>0</v>
      </c>
      <c r="R129" s="8">
        <v>0</v>
      </c>
      <c r="S129" s="8">
        <v>0</v>
      </c>
      <c r="T129" s="8">
        <v>0</v>
      </c>
      <c r="U129" s="8">
        <v>0</v>
      </c>
      <c r="V129" s="8">
        <v>0</v>
      </c>
      <c r="W129" s="8">
        <v>0</v>
      </c>
      <c r="X129" s="8">
        <v>0</v>
      </c>
      <c r="Y129" s="8">
        <v>0</v>
      </c>
      <c r="Z129" s="8">
        <v>0</v>
      </c>
      <c r="AA129" s="8">
        <v>0</v>
      </c>
      <c r="AB129" s="8">
        <v>0</v>
      </c>
      <c r="AC129" s="7">
        <f>SUM(R129:AB129)</f>
        <v>0</v>
      </c>
      <c r="AD129" s="3" t="str">
        <f>IF($G129="","Nincs VKR kiválasztva!",IF(BA129=0,"Hiányos kitöltés!",BF129))</f>
        <v>A forrás egyenlő a költséggel (I.ütem).</v>
      </c>
      <c r="AF129" s="8">
        <v>0</v>
      </c>
      <c r="AG129" s="8">
        <v>0</v>
      </c>
      <c r="AH129" s="8">
        <v>0</v>
      </c>
      <c r="AI129" s="8">
        <v>0</v>
      </c>
      <c r="AJ129" s="8">
        <v>0</v>
      </c>
      <c r="AK129" s="8">
        <v>0</v>
      </c>
      <c r="AL129" s="8">
        <v>0</v>
      </c>
      <c r="AM129" s="8">
        <v>0</v>
      </c>
      <c r="AN129" s="8">
        <v>0</v>
      </c>
      <c r="AO129" s="8">
        <v>0</v>
      </c>
      <c r="AP129" s="8">
        <v>0</v>
      </c>
      <c r="AQ129" s="7">
        <f>SUM(AF129:AP129)</f>
        <v>0</v>
      </c>
      <c r="AR129" s="202" t="s">
        <v>464</v>
      </c>
      <c r="AS129" s="3" t="str">
        <f>IF($G129="","Nincs VKR kiválasztva!",IF($BA129=0,"Hiányos kitöltés!",IF($BN129=0,"Nem hosszútávú a feladat.",$BL129)))</f>
        <v>Nem hosszútávú a feladat.</v>
      </c>
      <c r="AU129" s="204" t="s">
        <v>465</v>
      </c>
      <c r="AV129" s="204" t="s">
        <v>132</v>
      </c>
      <c r="AW129" s="205">
        <f>COUNTA($G$3:G129)</f>
        <v>126</v>
      </c>
      <c r="AY129" s="9">
        <f>VLOOKUP($G129,Összesítő!$B:$F,3,FALSE)</f>
        <v>4223</v>
      </c>
      <c r="AZ129" s="9">
        <f>LEN($AU129)</f>
        <v>39</v>
      </c>
      <c r="BA129" s="5">
        <f>IF(OR($B129="",$C129="",$D129="",$E129="",$F129="",$L129="",$M129="",$N129="",$O129="",$P129=""),0,1)</f>
        <v>1</v>
      </c>
      <c r="BB129" s="5" t="str">
        <f>IF($F129="",0,IF(AND($L129=2027,$M129=2027),"R",IF(AND($L129=2027,$M129&gt;2027),"RH",IF(AND($L129&gt;2027,$M129&gt;2027),"H","x"))))</f>
        <v>R</v>
      </c>
      <c r="BC129" s="5">
        <f>IF(OR(BB129="R",BB129="RH"),1,0)</f>
        <v>1</v>
      </c>
      <c r="BD129" s="5">
        <f>IF(AND($BB129="R",$O129&gt;0),1,IF(AND($BB129="H",$N129&gt;0),1,0))</f>
        <v>0</v>
      </c>
      <c r="BE129" s="5">
        <f>IF($AC129&lt;$N129,1,IF($AC129=$N129,0))</f>
        <v>0</v>
      </c>
      <c r="BF129" s="9" t="str">
        <f>IF($L129&gt;2027,"Nem rövidtávú a feladat.",IF($BE129=1,"Az I. ütem nem lehet forráshiányos!",IF($AC129&gt;$N129,"Többlet forrást jelölt meg az I.ütemnél! Kérjük, a többletet az 'Osszesito' fülön tüntesse fel!",IF($AC129=$N129,"A forrás egyenlő a költséggel (I.ütem).",0))))</f>
        <v>A forrás egyenlő a költséggel (I.ütem).</v>
      </c>
      <c r="BG129" s="5">
        <f>IF(AND($R129&lt;&gt;"",$S129&lt;&gt;"",$T129&lt;&gt;"",$U129&lt;&gt;"",$V129&lt;&gt;"",$W129&lt;&gt;"",$X129&lt;&gt;"",$Y129&lt;&gt;"",$Z129&lt;&gt;"",$AA129&lt;&gt;"",$AB129&lt;&gt;""),1,0)</f>
        <v>1</v>
      </c>
      <c r="BH129" s="5">
        <f>IF(AND($BG129=1,$N129=$AC129),1,0)</f>
        <v>1</v>
      </c>
      <c r="BI129" s="5">
        <f>IF($AQ129&lt;$O129,1,0)</f>
        <v>0</v>
      </c>
      <c r="BJ129" s="5">
        <f>IF(AND($AF129&lt;&gt;"",$AG129&lt;&gt;"",$AH129&lt;&gt;"",$AI129&lt;&gt;"",$AJ129&lt;&gt;"",$AK129&lt;&gt;"",$AL129&lt;&gt;"",$AM129&lt;&gt;"",$AN129&lt;&gt;"",$AO129&lt;&gt;"",$AP129&lt;&gt;""),1,0)</f>
        <v>1</v>
      </c>
      <c r="BK129" s="5">
        <f>IF(AND($BJ129=1,$O129=$AQ129),1,IF(AND($BJ129=1,$O129&gt;$AQ129,AR129="igen"),1,0))</f>
        <v>1</v>
      </c>
      <c r="BL129" s="4" t="str">
        <f>IF($M129&lt;2028,"Nem hosszútávú a feladat.",IF(AND($BI129=1,$AR129="nem"),"Forráshiányos a feladat? Jelölje az AR-oszlopban!",IF(AND($BI129=0,$AR129="igen"),"Forráshiányosnak jelölte a feladat az AR-oszlopban, de a forrás költség adatok alapnján nem az!",IF(AND($BI129=1,$AR129="igen"),"Forráshiányos a feladat!",IF($AQ129&gt;$O129,"Többlet forrást jelölt meg az II.ütemnél! Kérjük, a többletet az 'Osszesito' fülön tüntesse fel!",IF($AQ129=$O129,"A forrás egyenlő a költséggel (II.ütem).",0))))))</f>
        <v>Nem hosszútávú a feladat.</v>
      </c>
      <c r="BM129" s="5">
        <f>IF($M129&lt;2028,1,0)</f>
        <v>1</v>
      </c>
      <c r="BN129" s="5">
        <f>IF($M129&gt;2027,1,0)</f>
        <v>0</v>
      </c>
      <c r="BO129" s="5">
        <f>IF(AND($BM129=1,$N129=0),1,0)</f>
        <v>1</v>
      </c>
      <c r="BP129" s="5">
        <f>IF(AND($BN129=1,$O129=0),1,0)</f>
        <v>0</v>
      </c>
      <c r="BQ129" s="5">
        <f>IF(AND($BB129="R",$N129=0,$AZ129&gt;29),1,IF(AND($BB129="RH",$N129=0,$AZ129&gt;29),1,0))</f>
        <v>1</v>
      </c>
      <c r="BR129" s="9" t="str">
        <f>IF($BN129=0,"Nincs hosszútávú terv!",IF(AND($BB129="H",$O129=0,$AZ129=0),"Nullás a hosszútávú feladat és nincs hozzá indoklás!",IF(AND($BB129="RH",$O129=0,$AZ129=0),"Nullás a hosszútávú feladat és nincs hozzá indoklás!",IF(AND($BB129="R",$O129=0,$AZ129&lt;300),"Nullás a hosszútávú feladat és rövid hozzá az indoklás!",IF(AND($BB129="RH",$O129=0,$AZ129&lt;300),"Nullás a hosszútávú feladat és rövid hozzá az indoklás!",0)))))</f>
        <v>Nincs hosszútávú terv!</v>
      </c>
      <c r="BS129" s="5">
        <f>IF(AND($BB129="R",$N129=0,$AZ129&gt;29),1,IF(AND($BB129="RH",$N129=0,$AZ129&gt;29),1,0))</f>
        <v>1</v>
      </c>
      <c r="BT129" s="5">
        <f>IF(AND($BB129="H",$O129=0,$AZ129&gt;29),1,IF(AND($BB129="RH",$O129=0,$AZ129&gt;29),1,0))</f>
        <v>0</v>
      </c>
      <c r="BU129" s="5">
        <f>IF($B129="",0,1)</f>
        <v>1</v>
      </c>
      <c r="BV129" s="5">
        <f>IF($C129="",0,1)</f>
        <v>1</v>
      </c>
      <c r="BW129" s="5">
        <f>IF($D129="",0,1)</f>
        <v>1</v>
      </c>
      <c r="BX129" s="5">
        <f>IF($E129="",0,1)</f>
        <v>1</v>
      </c>
      <c r="BY129" s="5">
        <f>IF($L129="",0,1)</f>
        <v>1</v>
      </c>
      <c r="BZ129" s="5">
        <f>IF($M129="",0,1)</f>
        <v>1</v>
      </c>
      <c r="CA129" s="5">
        <f>IF($N129="",0,1)</f>
        <v>1</v>
      </c>
      <c r="CB129" s="5">
        <f>IF($O129="",0,1)</f>
        <v>1</v>
      </c>
      <c r="CC129" s="5">
        <f>IF($P129="",0,1)</f>
        <v>1</v>
      </c>
      <c r="CD129" s="5" t="str">
        <f>IF(AND($BA129=0,$BU129=0),"Hiányos kitöltés! (B-oszlop üres)",IF(AND($BA129=0,$BV129=0),"Hiányos kitöltés! (C-oszlop üres)",IF(AND($BA129=0,$BW129=0),"Hiányos kitöltés! (D-oszlop üres)",IF(AND($BA129=0,$BX129=0),"Hiányos kitöltés! (E-oszlop üres)",IF(AND($BA129=0,$BY129=0),"Hiányos kitöltés! (L-oszlop üres)",IF(AND($BA129=0,$BZ129=0),"Hiányos kitöltés! (M-oszlop üres)",IF(AND($BA129=0,$CA129=0),"Hiányos kitöltés! (N-oszlop üres)",IF(AND($BA129=0,$CB129=0),"Hiányos kitöltés! (O-oszlop üres)",IF(AND($BA129=0,$CC129=0),"Hiányos kitöltés! (P-oszlop üres)",IF(AND($BA129=0,$BG129=0),"Hiányos kitöltés! (I.ütem forrása hiányos!","?"))))))))))</f>
        <v>?</v>
      </c>
      <c r="CE129" s="4" t="str">
        <f>IF($BA129=0,$CD129,IF($BG129=0,"I. ütem forrása nincs kitöltve!",IF($BJ129=0,"II. ütem forrása nincs kitöltve!",IF($BD129=1,"Költségek üteme nem megfelelő (az időtartam és a költség üteme eltér)!",IF(AND(BH129=0,$BA129=1,$BJ129=1,$BD129=1),"Kötelező cellák kitöltve, de az I. ütem forrása hibás!",IF(AND(BJ129=0,$BA129=1,$BJ129=1,$BD129=1),"Kötelező cellák kitöltve, de a II. ütem forrása hibás!",IF(AND($BO129=1,$AZ129&lt;30),"Nullás a rövidtávú feladat és rövid (hiányzik) a hozzá tartozó indoklás!",IF(AND($BP129=1,$AZ129&lt;30),"Nullás a hosszútávú feladat és rövid (hiányzik) a hozzá tartozó indoklás!",IF(AND(BN129=1,C129="1811_RENDKÍVÜLI"),"II. ütemre nem tervezhet Rendkívüli feladatot!",IF(BH129=0,AD129,IF(BK129=0,AS129,IF(AND(BC129=1,$P129&gt;$N129),"EM rendelet 2. melléklet terhére elszámolt költség nem lehet nagyobb az I. ütemre tervezett tényleges költségnél!",IF($AC129&gt;$N129,"Többlet forrást jelölt meg az I. ütemnél! A forrás ne legyen több a költségnél.",IF($AQ129&gt;$O129,"Többlet forrást jelölt meg a II. ütemnél! A forrás ne legyen több a költségnél.","Kitöltés rendben!"))))))))))))))</f>
        <v>Kitöltés rendben!</v>
      </c>
      <c r="CF129" s="5">
        <f>IF(A129="Kitöltés rendben!",1,0)</f>
        <v>1</v>
      </c>
      <c r="CG129" s="5">
        <f>IF(AND($BB129="R",$CF129=1),1,IF(AND($BB129="RH",$CF129=1),1,0))</f>
        <v>1</v>
      </c>
      <c r="CH129" s="5">
        <f>IF(AND($BB129="H",$CF129=1),1,IF(AND($BB129="RH",$CF129=1),1,0))</f>
        <v>0</v>
      </c>
    </row>
    <row r="130" spans="1:86" s="2" customFormat="1" ht="90" hidden="1" customHeight="1" x14ac:dyDescent="0.25">
      <c r="A130" s="1" t="str">
        <f t="shared" ref="A130:A207" si="297">IF($G130="","Nincs VKR kiválasztva!",CE130)</f>
        <v>Kitöltés rendben!</v>
      </c>
      <c r="B130" s="203">
        <v>2</v>
      </c>
      <c r="C130" s="202" t="s">
        <v>98</v>
      </c>
      <c r="D130" s="204" t="s">
        <v>416</v>
      </c>
      <c r="E130" s="204" t="s">
        <v>462</v>
      </c>
      <c r="F130" s="205" t="str">
        <f>VLOOKUP($G130,Összesítő!$B:$F,2,FALSE)</f>
        <v>21-07551-1-003-00-10</v>
      </c>
      <c r="G130" s="202" t="s">
        <v>231</v>
      </c>
      <c r="H130" s="205" t="str">
        <f>AY130&amp;"_"&amp;AW130&amp;"_FIV_"&amp;LEFT(Előlap!$B$6,4)</f>
        <v>4195_127_FIV_2026</v>
      </c>
      <c r="I130" s="205" t="str">
        <f>VLOOKUP($G130,Összesítő!$B:$F,5,FALSE)</f>
        <v>Harasztifalu, Nagykölked, Rádóckölked</v>
      </c>
      <c r="J130" s="205" t="str">
        <f>VLOOKUP($G130,Összesítő!$B:$F,4,FALSE)</f>
        <v>Harasztifalu Község Önkormányzata, Nagykölked Község Önkormányzata, Rádóckölked Község Önkormányzata</v>
      </c>
      <c r="K130" s="7">
        <f t="shared" ref="K130:K207" si="298">N130+O130</f>
        <v>30000</v>
      </c>
      <c r="L130" s="203">
        <v>2028</v>
      </c>
      <c r="M130" s="203">
        <v>2030</v>
      </c>
      <c r="N130" s="13">
        <v>0</v>
      </c>
      <c r="O130" s="8">
        <v>30000</v>
      </c>
      <c r="P130" s="8">
        <v>0</v>
      </c>
      <c r="R130" s="8">
        <v>0</v>
      </c>
      <c r="S130" s="8">
        <v>0</v>
      </c>
      <c r="T130" s="8">
        <v>0</v>
      </c>
      <c r="U130" s="8">
        <v>0</v>
      </c>
      <c r="V130" s="8">
        <v>0</v>
      </c>
      <c r="W130" s="8">
        <v>0</v>
      </c>
      <c r="X130" s="8">
        <v>0</v>
      </c>
      <c r="Y130" s="8">
        <v>0</v>
      </c>
      <c r="Z130" s="8">
        <v>0</v>
      </c>
      <c r="AA130" s="8">
        <v>0</v>
      </c>
      <c r="AB130" s="8">
        <v>0</v>
      </c>
      <c r="AC130" s="7">
        <f t="shared" ref="AC130:AC207" si="299">SUM(R130:AB130)</f>
        <v>0</v>
      </c>
      <c r="AD130" s="3" t="str">
        <f t="shared" ref="AD130:AD207" si="300">IF($G130="","Nincs VKR kiválasztva!",IF(BA130=0,"Hiányos kitöltés!",BF130))</f>
        <v>Nem rövidtávú a feladat.</v>
      </c>
      <c r="AF130" s="8">
        <v>5000</v>
      </c>
      <c r="AG130" s="8">
        <v>0</v>
      </c>
      <c r="AH130" s="8">
        <v>0</v>
      </c>
      <c r="AI130" s="8">
        <v>0</v>
      </c>
      <c r="AJ130" s="8">
        <v>0</v>
      </c>
      <c r="AK130" s="8">
        <v>0</v>
      </c>
      <c r="AL130" s="8">
        <v>0</v>
      </c>
      <c r="AM130" s="8">
        <v>0</v>
      </c>
      <c r="AN130" s="8">
        <v>0</v>
      </c>
      <c r="AO130" s="8">
        <v>0</v>
      </c>
      <c r="AP130" s="8">
        <v>0</v>
      </c>
      <c r="AQ130" s="7">
        <f t="shared" ref="AQ130:AQ207" si="301">SUM(AF130:AP130)</f>
        <v>5000</v>
      </c>
      <c r="AR130" s="202" t="s">
        <v>464</v>
      </c>
      <c r="AS130" s="3" t="str">
        <f t="shared" ref="AS130:AS207" si="302">IF($G130="","Nincs VKR kiválasztva!",IF($BA130=0,"Hiányos kitöltés!",IF($BN130=0,"Nem hosszútávú a feladat.",$BL130)))</f>
        <v>Forráshiányos a feladat!</v>
      </c>
      <c r="AU130" s="204" t="s">
        <v>465</v>
      </c>
      <c r="AV130" s="204" t="s">
        <v>132</v>
      </c>
      <c r="AW130" s="205">
        <f>COUNTA($G$3:G130)</f>
        <v>127</v>
      </c>
      <c r="AY130" s="9">
        <f>VLOOKUP($G130,Összesítő!$B:$F,3,FALSE)</f>
        <v>4195</v>
      </c>
      <c r="AZ130" s="9">
        <f t="shared" ref="AZ130:AZ207" si="303">LEN($AU130)</f>
        <v>39</v>
      </c>
      <c r="BA130" s="5">
        <f t="shared" ref="BA130:BA207" si="304">IF(OR($B130="",$C130="",$D130="",$E130="",$F130="",$L130="",$M130="",$N130="",$O130="",$P130=""),0,1)</f>
        <v>1</v>
      </c>
      <c r="BB130" s="5" t="str">
        <f t="shared" ref="BB130:BB207" si="305">IF($F130="",0,IF(AND($L130=2027,$M130=2027),"R",IF(AND($L130=2027,$M130&gt;2027),"RH",IF(AND($L130&gt;2027,$M130&gt;2027),"H","x"))))</f>
        <v>H</v>
      </c>
      <c r="BC130" s="5">
        <f t="shared" ref="BC130:BC207" si="306">IF(OR(BB130="R",BB130="RH"),1,0)</f>
        <v>0</v>
      </c>
      <c r="BD130" s="5">
        <f t="shared" ref="BD130:BD207" si="307">IF(AND($BB130="R",$O130&gt;0),1,IF(AND($BB130="H",$N130&gt;0),1,0))</f>
        <v>0</v>
      </c>
      <c r="BE130" s="5">
        <f t="shared" ref="BE130:BE207" si="308">IF($AC130&lt;$N130,1,IF($AC130=$N130,0))</f>
        <v>0</v>
      </c>
      <c r="BF130" s="9" t="str">
        <f t="shared" ref="BF130:BF207" si="309">IF($L130&gt;2027,"Nem rövidtávú a feladat.",IF($BE130=1,"Az I. ütem nem lehet forráshiányos!",IF($AC130&gt;$N130,"Többlet forrást jelölt meg az I.ütemnél! Kérjük, a többletet az 'Osszesito' fülön tüntesse fel!",IF($AC130=$N130,"A forrás egyenlő a költséggel (I.ütem).",0))))</f>
        <v>Nem rövidtávú a feladat.</v>
      </c>
      <c r="BG130" s="5">
        <f t="shared" ref="BG130:BG207" si="310">IF(AND($R130&lt;&gt;"",$S130&lt;&gt;"",$T130&lt;&gt;"",$U130&lt;&gt;"",$V130&lt;&gt;"",$W130&lt;&gt;"",$X130&lt;&gt;"",$Y130&lt;&gt;"",$Z130&lt;&gt;"",$AA130&lt;&gt;"",$AB130&lt;&gt;""),1,0)</f>
        <v>1</v>
      </c>
      <c r="BH130" s="5">
        <f t="shared" ref="BH130:BH207" si="311">IF(AND($BG130=1,$N130=$AC130),1,0)</f>
        <v>1</v>
      </c>
      <c r="BI130" s="5">
        <f t="shared" ref="BI130:BI207" si="312">IF($AQ130&lt;$O130,1,0)</f>
        <v>1</v>
      </c>
      <c r="BJ130" s="5">
        <f t="shared" ref="BJ130:BJ207" si="313">IF(AND($AF130&lt;&gt;"",$AG130&lt;&gt;"",$AH130&lt;&gt;"",$AI130&lt;&gt;"",$AJ130&lt;&gt;"",$AK130&lt;&gt;"",$AL130&lt;&gt;"",$AM130&lt;&gt;"",$AN130&lt;&gt;"",$AO130&lt;&gt;"",$AP130&lt;&gt;""),1,0)</f>
        <v>1</v>
      </c>
      <c r="BK130" s="5">
        <f t="shared" ref="BK130:BK207" si="314">IF(AND($BJ130=1,$O130=$AQ130),1,IF(AND($BJ130=1,$O130&gt;$AQ130,AR130="igen"),1,0))</f>
        <v>1</v>
      </c>
      <c r="BL130" s="4" t="str">
        <f t="shared" ref="BL130:BL207" si="315">IF($M130&lt;2028,"Nem hosszútávú a feladat.",IF(AND($BI130=1,$AR130="nem"),"Forráshiányos a feladat? Jelölje az AR-oszlopban!",IF(AND($BI130=0,$AR130="igen"),"Forráshiányosnak jelölte a feladat az AR-oszlopban, de a forrás költség adatok alapnján nem az!",IF(AND($BI130=1,$AR130="igen"),"Forráshiányos a feladat!",IF($AQ130&gt;$O130,"Többlet forrást jelölt meg az II.ütemnél! Kérjük, a többletet az 'Osszesito' fülön tüntesse fel!",IF($AQ130=$O130,"A forrás egyenlő a költséggel (II.ütem).",0))))))</f>
        <v>Forráshiányos a feladat!</v>
      </c>
      <c r="BM130" s="5">
        <f t="shared" ref="BM130:BM207" si="316">IF($M130&lt;2028,1,0)</f>
        <v>0</v>
      </c>
      <c r="BN130" s="5">
        <f t="shared" ref="BN130:BN207" si="317">IF($M130&gt;2027,1,0)</f>
        <v>1</v>
      </c>
      <c r="BO130" s="5">
        <f t="shared" ref="BO130:BO207" si="318">IF(AND($BM130=1,$N130=0),1,0)</f>
        <v>0</v>
      </c>
      <c r="BP130" s="5">
        <f t="shared" ref="BP130:BP207" si="319">IF(AND($BN130=1,$O130=0),1,0)</f>
        <v>0</v>
      </c>
      <c r="BQ130" s="5">
        <f t="shared" ref="BQ130:BQ207" si="320">IF(AND($BB130="R",$N130=0,$AZ130&gt;29),1,IF(AND($BB130="RH",$N130=0,$AZ130&gt;29),1,0))</f>
        <v>0</v>
      </c>
      <c r="BR130" s="9">
        <f t="shared" ref="BR130:BR207" si="321">IF($BN130=0,"Nincs hosszútávú terv!",IF(AND($BB130="H",$O130=0,$AZ130=0),"Nullás a hosszútávú feladat és nincs hozzá indoklás!",IF(AND($BB130="RH",$O130=0,$AZ130=0),"Nullás a hosszútávú feladat és nincs hozzá indoklás!",IF(AND($BB130="R",$O130=0,$AZ130&lt;300),"Nullás a hosszútávú feladat és rövid hozzá az indoklás!",IF(AND($BB130="RH",$O130=0,$AZ130&lt;300),"Nullás a hosszútávú feladat és rövid hozzá az indoklás!",0)))))</f>
        <v>0</v>
      </c>
      <c r="BS130" s="5">
        <f t="shared" ref="BS130:BS207" si="322">IF(AND($BB130="R",$N130=0,$AZ130&gt;29),1,IF(AND($BB130="RH",$N130=0,$AZ130&gt;29),1,0))</f>
        <v>0</v>
      </c>
      <c r="BT130" s="5">
        <f t="shared" ref="BT130:BT207" si="323">IF(AND($BB130="H",$O130=0,$AZ130&gt;29),1,IF(AND($BB130="RH",$O130=0,$AZ130&gt;29),1,0))</f>
        <v>0</v>
      </c>
      <c r="BU130" s="5">
        <f t="shared" ref="BU130:BU207" si="324">IF($B130="",0,1)</f>
        <v>1</v>
      </c>
      <c r="BV130" s="5">
        <f t="shared" ref="BV130:BV207" si="325">IF($C130="",0,1)</f>
        <v>1</v>
      </c>
      <c r="BW130" s="5">
        <f t="shared" ref="BW130:BW207" si="326">IF($D130="",0,1)</f>
        <v>1</v>
      </c>
      <c r="BX130" s="5">
        <f t="shared" ref="BX130:BX207" si="327">IF($E130="",0,1)</f>
        <v>1</v>
      </c>
      <c r="BY130" s="5">
        <f t="shared" ref="BY130:BY207" si="328">IF($L130="",0,1)</f>
        <v>1</v>
      </c>
      <c r="BZ130" s="5">
        <f t="shared" ref="BZ130:BZ207" si="329">IF($M130="",0,1)</f>
        <v>1</v>
      </c>
      <c r="CA130" s="5">
        <f t="shared" ref="CA130:CA207" si="330">IF($N130="",0,1)</f>
        <v>1</v>
      </c>
      <c r="CB130" s="5">
        <f t="shared" ref="CB130:CB207" si="331">IF($O130="",0,1)</f>
        <v>1</v>
      </c>
      <c r="CC130" s="5">
        <f t="shared" ref="CC130:CC207" si="332">IF($P130="",0,1)</f>
        <v>1</v>
      </c>
      <c r="CD130" s="5" t="str">
        <f t="shared" ref="CD130:CD207" si="333">IF(AND($BA130=0,$BU130=0),"Hiányos kitöltés! (B-oszlop üres)",IF(AND($BA130=0,$BV130=0),"Hiányos kitöltés! (C-oszlop üres)",IF(AND($BA130=0,$BW130=0),"Hiányos kitöltés! (D-oszlop üres)",IF(AND($BA130=0,$BX130=0),"Hiányos kitöltés! (E-oszlop üres)",IF(AND($BA130=0,$BY130=0),"Hiányos kitöltés! (L-oszlop üres)",IF(AND($BA130=0,$BZ130=0),"Hiányos kitöltés! (M-oszlop üres)",IF(AND($BA130=0,$CA130=0),"Hiányos kitöltés! (N-oszlop üres)",IF(AND($BA130=0,$CB130=0),"Hiányos kitöltés! (O-oszlop üres)",IF(AND($BA130=0,$CC130=0),"Hiányos kitöltés! (P-oszlop üres)",IF(AND($BA130=0,$BG130=0),"Hiányos kitöltés! (I.ütem forrása hiányos!","?"))))))))))</f>
        <v>?</v>
      </c>
      <c r="CE130" s="4" t="str">
        <f t="shared" ref="CE130:CE207" si="334">IF($BA130=0,$CD130,IF($BG130=0,"I. ütem forrása nincs kitöltve!",IF($BJ130=0,"II. ütem forrása nincs kitöltve!",IF($BD130=1,"Költségek üteme nem megfelelő (az időtartam és a költség üteme eltér)!",IF(AND(BH130=0,$BA130=1,$BJ130=1,$BD130=1),"Kötelező cellák kitöltve, de az I. ütem forrása hibás!",IF(AND(BJ130=0,$BA130=1,$BJ130=1,$BD130=1),"Kötelező cellák kitöltve, de a II. ütem forrása hibás!",IF(AND($BO130=1,$AZ130&lt;30),"Nullás a rövidtávú feladat és rövid (hiányzik) a hozzá tartozó indoklás!",IF(AND($BP130=1,$AZ130&lt;30),"Nullás a hosszútávú feladat és rövid (hiányzik) a hozzá tartozó indoklás!",IF(AND(BN130=1,C130="1811_RENDKÍVÜLI"),"II. ütemre nem tervezhet Rendkívüli feladatot!",IF(BH130=0,AD130,IF(BK130=0,AS130,IF(AND(BC130=1,$P130&gt;$N130),"EM rendelet 2. melléklet terhére elszámolt költség nem lehet nagyobb az I. ütemre tervezett tényleges költségnél!",IF($AC130&gt;$N130,"Többlet forrást jelölt meg az I. ütemnél! A forrás ne legyen több a költségnél.",IF($AQ130&gt;$O130,"Többlet forrást jelölt meg a II. ütemnél! A forrás ne legyen több a költségnél.","Kitöltés rendben!"))))))))))))))</f>
        <v>Kitöltés rendben!</v>
      </c>
      <c r="CF130" s="5">
        <f t="shared" ref="CF130:CF207" si="335">IF(A130="Kitöltés rendben!",1,0)</f>
        <v>1</v>
      </c>
      <c r="CG130" s="5">
        <f t="shared" ref="CG130:CG207" si="336">IF(AND($BB130="R",$CF130=1),1,IF(AND($BB130="RH",$CF130=1),1,0))</f>
        <v>0</v>
      </c>
      <c r="CH130" s="5">
        <f t="shared" ref="CH130:CH207" si="337">IF(AND($BB130="H",$CF130=1),1,IF(AND($BB130="RH",$CF130=1),1,0))</f>
        <v>1</v>
      </c>
    </row>
    <row r="131" spans="1:86" s="2" customFormat="1" ht="90" hidden="1" customHeight="1" x14ac:dyDescent="0.25">
      <c r="A131" s="1" t="str">
        <f t="shared" si="297"/>
        <v>Kitöltés rendben!</v>
      </c>
      <c r="B131" s="203">
        <v>2</v>
      </c>
      <c r="C131" s="202" t="s">
        <v>36</v>
      </c>
      <c r="D131" s="204" t="s">
        <v>444</v>
      </c>
      <c r="E131" s="204" t="s">
        <v>462</v>
      </c>
      <c r="F131" s="205" t="str">
        <f>VLOOKUP($G131,Összesítő!$B:$F,2,FALSE)</f>
        <v>21-07551-1-003-00-10</v>
      </c>
      <c r="G131" s="202" t="s">
        <v>231</v>
      </c>
      <c r="H131" s="205" t="str">
        <f>AY131&amp;"_"&amp;AW131&amp;"_FIV_"&amp;LEFT(Előlap!$B$6,4)</f>
        <v>4195_128_FIV_2026</v>
      </c>
      <c r="I131" s="205" t="str">
        <f>VLOOKUP($G131,Összesítő!$B:$F,5,FALSE)</f>
        <v>Harasztifalu, Nagykölked, Rádóckölked</v>
      </c>
      <c r="J131" s="205" t="str">
        <f>VLOOKUP($G131,Összesítő!$B:$F,4,FALSE)</f>
        <v>Harasztifalu Község Önkormányzata, Nagykölked Község Önkormányzata, Rádóckölked Község Önkormányzata</v>
      </c>
      <c r="K131" s="7">
        <f t="shared" si="298"/>
        <v>40000</v>
      </c>
      <c r="L131" s="203">
        <v>2032</v>
      </c>
      <c r="M131" s="203">
        <v>2032</v>
      </c>
      <c r="N131" s="13">
        <v>0</v>
      </c>
      <c r="O131" s="8">
        <v>40000</v>
      </c>
      <c r="P131" s="8">
        <v>0</v>
      </c>
      <c r="R131" s="8">
        <v>0</v>
      </c>
      <c r="S131" s="8">
        <v>0</v>
      </c>
      <c r="T131" s="8">
        <v>0</v>
      </c>
      <c r="U131" s="8">
        <v>0</v>
      </c>
      <c r="V131" s="8">
        <v>0</v>
      </c>
      <c r="W131" s="8">
        <v>0</v>
      </c>
      <c r="X131" s="8">
        <v>0</v>
      </c>
      <c r="Y131" s="8">
        <v>0</v>
      </c>
      <c r="Z131" s="8">
        <v>0</v>
      </c>
      <c r="AA131" s="8">
        <v>0</v>
      </c>
      <c r="AB131" s="8">
        <v>0</v>
      </c>
      <c r="AC131" s="7">
        <f t="shared" si="299"/>
        <v>0</v>
      </c>
      <c r="AD131" s="3" t="str">
        <f t="shared" si="300"/>
        <v>Nem rövidtávú a feladat.</v>
      </c>
      <c r="AF131" s="8">
        <v>7200</v>
      </c>
      <c r="AG131" s="8">
        <v>0</v>
      </c>
      <c r="AH131" s="8">
        <v>0</v>
      </c>
      <c r="AI131" s="8">
        <v>0</v>
      </c>
      <c r="AJ131" s="8">
        <v>0</v>
      </c>
      <c r="AK131" s="8">
        <v>0</v>
      </c>
      <c r="AL131" s="8">
        <v>0</v>
      </c>
      <c r="AM131" s="8">
        <v>0</v>
      </c>
      <c r="AN131" s="8">
        <v>0</v>
      </c>
      <c r="AO131" s="8">
        <v>0</v>
      </c>
      <c r="AP131" s="8">
        <v>0</v>
      </c>
      <c r="AQ131" s="7">
        <f t="shared" si="301"/>
        <v>7200</v>
      </c>
      <c r="AR131" s="202" t="s">
        <v>464</v>
      </c>
      <c r="AS131" s="3" t="str">
        <f t="shared" si="302"/>
        <v>Forráshiányos a feladat!</v>
      </c>
      <c r="AU131" s="204" t="s">
        <v>465</v>
      </c>
      <c r="AV131" s="204" t="s">
        <v>132</v>
      </c>
      <c r="AW131" s="205">
        <f>COUNTA($G$3:G131)</f>
        <v>128</v>
      </c>
      <c r="AY131" s="9">
        <f>VLOOKUP($G131,Összesítő!$B:$F,3,FALSE)</f>
        <v>4195</v>
      </c>
      <c r="AZ131" s="9">
        <f t="shared" si="303"/>
        <v>39</v>
      </c>
      <c r="BA131" s="5">
        <f t="shared" si="304"/>
        <v>1</v>
      </c>
      <c r="BB131" s="5" t="str">
        <f t="shared" si="305"/>
        <v>H</v>
      </c>
      <c r="BC131" s="5">
        <f t="shared" si="306"/>
        <v>0</v>
      </c>
      <c r="BD131" s="5">
        <f t="shared" si="307"/>
        <v>0</v>
      </c>
      <c r="BE131" s="5">
        <f t="shared" si="308"/>
        <v>0</v>
      </c>
      <c r="BF131" s="9" t="str">
        <f t="shared" si="309"/>
        <v>Nem rövidtávú a feladat.</v>
      </c>
      <c r="BG131" s="5">
        <f t="shared" si="310"/>
        <v>1</v>
      </c>
      <c r="BH131" s="5">
        <f t="shared" si="311"/>
        <v>1</v>
      </c>
      <c r="BI131" s="5">
        <f t="shared" si="312"/>
        <v>1</v>
      </c>
      <c r="BJ131" s="5">
        <f t="shared" si="313"/>
        <v>1</v>
      </c>
      <c r="BK131" s="5">
        <f t="shared" si="314"/>
        <v>1</v>
      </c>
      <c r="BL131" s="4" t="str">
        <f t="shared" si="315"/>
        <v>Forráshiányos a feladat!</v>
      </c>
      <c r="BM131" s="5">
        <f t="shared" si="316"/>
        <v>0</v>
      </c>
      <c r="BN131" s="5">
        <f t="shared" si="317"/>
        <v>1</v>
      </c>
      <c r="BO131" s="5">
        <f t="shared" si="318"/>
        <v>0</v>
      </c>
      <c r="BP131" s="5">
        <f t="shared" si="319"/>
        <v>0</v>
      </c>
      <c r="BQ131" s="5">
        <f t="shared" si="320"/>
        <v>0</v>
      </c>
      <c r="BR131" s="9">
        <f t="shared" si="321"/>
        <v>0</v>
      </c>
      <c r="BS131" s="5">
        <f t="shared" si="322"/>
        <v>0</v>
      </c>
      <c r="BT131" s="5">
        <f t="shared" si="323"/>
        <v>0</v>
      </c>
      <c r="BU131" s="5">
        <f t="shared" si="324"/>
        <v>1</v>
      </c>
      <c r="BV131" s="5">
        <f t="shared" si="325"/>
        <v>1</v>
      </c>
      <c r="BW131" s="5">
        <f t="shared" si="326"/>
        <v>1</v>
      </c>
      <c r="BX131" s="5">
        <f t="shared" si="327"/>
        <v>1</v>
      </c>
      <c r="BY131" s="5">
        <f t="shared" si="328"/>
        <v>1</v>
      </c>
      <c r="BZ131" s="5">
        <f t="shared" si="329"/>
        <v>1</v>
      </c>
      <c r="CA131" s="5">
        <f t="shared" si="330"/>
        <v>1</v>
      </c>
      <c r="CB131" s="5">
        <f t="shared" si="331"/>
        <v>1</v>
      </c>
      <c r="CC131" s="5">
        <f t="shared" si="332"/>
        <v>1</v>
      </c>
      <c r="CD131" s="5" t="str">
        <f t="shared" si="333"/>
        <v>?</v>
      </c>
      <c r="CE131" s="4" t="str">
        <f t="shared" si="334"/>
        <v>Kitöltés rendben!</v>
      </c>
      <c r="CF131" s="5">
        <f t="shared" si="335"/>
        <v>1</v>
      </c>
      <c r="CG131" s="5">
        <f t="shared" si="336"/>
        <v>0</v>
      </c>
      <c r="CH131" s="5">
        <f t="shared" si="337"/>
        <v>1</v>
      </c>
    </row>
    <row r="132" spans="1:86" s="2" customFormat="1" ht="90" hidden="1" customHeight="1" x14ac:dyDescent="0.25">
      <c r="A132" s="1" t="str">
        <f t="shared" si="297"/>
        <v>Kitöltés rendben!</v>
      </c>
      <c r="B132" s="203">
        <v>2</v>
      </c>
      <c r="C132" s="202" t="s">
        <v>75</v>
      </c>
      <c r="D132" s="204" t="s">
        <v>440</v>
      </c>
      <c r="E132" s="204" t="s">
        <v>462</v>
      </c>
      <c r="F132" s="205" t="str">
        <f>VLOOKUP($G132,Összesítő!$B:$F,2,FALSE)</f>
        <v>21-07551-1-003-00-10</v>
      </c>
      <c r="G132" s="202" t="s">
        <v>231</v>
      </c>
      <c r="H132" s="205" t="str">
        <f>AY132&amp;"_"&amp;AW132&amp;"_FIV_"&amp;LEFT(Előlap!$B$6,4)</f>
        <v>4195_129_FIV_2026</v>
      </c>
      <c r="I132" s="205" t="str">
        <f>VLOOKUP($G132,Összesítő!$B:$F,5,FALSE)</f>
        <v>Harasztifalu, Nagykölked, Rádóckölked</v>
      </c>
      <c r="J132" s="205" t="str">
        <f>VLOOKUP($G132,Összesítő!$B:$F,4,FALSE)</f>
        <v>Harasztifalu Község Önkormányzata, Nagykölked Község Önkormányzata, Rádóckölked Község Önkormányzata</v>
      </c>
      <c r="K132" s="7">
        <f t="shared" si="298"/>
        <v>25000</v>
      </c>
      <c r="L132" s="203">
        <v>2028</v>
      </c>
      <c r="M132" s="203">
        <v>2036</v>
      </c>
      <c r="N132" s="13">
        <v>0</v>
      </c>
      <c r="O132" s="8">
        <v>25000</v>
      </c>
      <c r="P132" s="8">
        <v>0</v>
      </c>
      <c r="R132" s="8">
        <v>0</v>
      </c>
      <c r="S132" s="8">
        <v>0</v>
      </c>
      <c r="T132" s="8">
        <v>0</v>
      </c>
      <c r="U132" s="8">
        <v>0</v>
      </c>
      <c r="V132" s="8">
        <v>0</v>
      </c>
      <c r="W132" s="8">
        <v>0</v>
      </c>
      <c r="X132" s="8">
        <v>0</v>
      </c>
      <c r="Y132" s="8">
        <v>0</v>
      </c>
      <c r="Z132" s="8">
        <v>0</v>
      </c>
      <c r="AA132" s="8">
        <v>0</v>
      </c>
      <c r="AB132" s="8">
        <v>0</v>
      </c>
      <c r="AC132" s="7">
        <f t="shared" si="299"/>
        <v>0</v>
      </c>
      <c r="AD132" s="3" t="str">
        <f t="shared" si="300"/>
        <v>Nem rövidtávú a feladat.</v>
      </c>
      <c r="AF132" s="8">
        <v>4500</v>
      </c>
      <c r="AG132" s="8">
        <v>0</v>
      </c>
      <c r="AH132" s="8">
        <v>0</v>
      </c>
      <c r="AI132" s="8">
        <v>0</v>
      </c>
      <c r="AJ132" s="8">
        <v>0</v>
      </c>
      <c r="AK132" s="8">
        <v>0</v>
      </c>
      <c r="AL132" s="8">
        <v>0</v>
      </c>
      <c r="AM132" s="8">
        <v>0</v>
      </c>
      <c r="AN132" s="8">
        <v>0</v>
      </c>
      <c r="AO132" s="8">
        <v>0</v>
      </c>
      <c r="AP132" s="8">
        <v>0</v>
      </c>
      <c r="AQ132" s="7">
        <f t="shared" si="301"/>
        <v>4500</v>
      </c>
      <c r="AR132" s="202" t="s">
        <v>464</v>
      </c>
      <c r="AS132" s="3" t="str">
        <f t="shared" si="302"/>
        <v>Forráshiányos a feladat!</v>
      </c>
      <c r="AU132" s="204" t="s">
        <v>465</v>
      </c>
      <c r="AV132" s="204" t="s">
        <v>132</v>
      </c>
      <c r="AW132" s="205">
        <f>COUNTA($G$3:G132)</f>
        <v>129</v>
      </c>
      <c r="AY132" s="9">
        <f>VLOOKUP($G132,Összesítő!$B:$F,3,FALSE)</f>
        <v>4195</v>
      </c>
      <c r="AZ132" s="9">
        <f t="shared" si="303"/>
        <v>39</v>
      </c>
      <c r="BA132" s="5">
        <f t="shared" si="304"/>
        <v>1</v>
      </c>
      <c r="BB132" s="5" t="str">
        <f t="shared" si="305"/>
        <v>H</v>
      </c>
      <c r="BC132" s="5">
        <f t="shared" si="306"/>
        <v>0</v>
      </c>
      <c r="BD132" s="5">
        <f t="shared" si="307"/>
        <v>0</v>
      </c>
      <c r="BE132" s="5">
        <f t="shared" si="308"/>
        <v>0</v>
      </c>
      <c r="BF132" s="9" t="str">
        <f t="shared" si="309"/>
        <v>Nem rövidtávú a feladat.</v>
      </c>
      <c r="BG132" s="5">
        <f t="shared" si="310"/>
        <v>1</v>
      </c>
      <c r="BH132" s="5">
        <f t="shared" si="311"/>
        <v>1</v>
      </c>
      <c r="BI132" s="5">
        <f t="shared" si="312"/>
        <v>1</v>
      </c>
      <c r="BJ132" s="5">
        <f t="shared" si="313"/>
        <v>1</v>
      </c>
      <c r="BK132" s="5">
        <f t="shared" si="314"/>
        <v>1</v>
      </c>
      <c r="BL132" s="4" t="str">
        <f t="shared" si="315"/>
        <v>Forráshiányos a feladat!</v>
      </c>
      <c r="BM132" s="5">
        <f t="shared" si="316"/>
        <v>0</v>
      </c>
      <c r="BN132" s="5">
        <f t="shared" si="317"/>
        <v>1</v>
      </c>
      <c r="BO132" s="5">
        <f t="shared" si="318"/>
        <v>0</v>
      </c>
      <c r="BP132" s="5">
        <f t="shared" si="319"/>
        <v>0</v>
      </c>
      <c r="BQ132" s="5">
        <f t="shared" si="320"/>
        <v>0</v>
      </c>
      <c r="BR132" s="9">
        <f t="shared" si="321"/>
        <v>0</v>
      </c>
      <c r="BS132" s="5">
        <f t="shared" si="322"/>
        <v>0</v>
      </c>
      <c r="BT132" s="5">
        <f t="shared" si="323"/>
        <v>0</v>
      </c>
      <c r="BU132" s="5">
        <f t="shared" si="324"/>
        <v>1</v>
      </c>
      <c r="BV132" s="5">
        <f t="shared" si="325"/>
        <v>1</v>
      </c>
      <c r="BW132" s="5">
        <f t="shared" si="326"/>
        <v>1</v>
      </c>
      <c r="BX132" s="5">
        <f t="shared" si="327"/>
        <v>1</v>
      </c>
      <c r="BY132" s="5">
        <f t="shared" si="328"/>
        <v>1</v>
      </c>
      <c r="BZ132" s="5">
        <f t="shared" si="329"/>
        <v>1</v>
      </c>
      <c r="CA132" s="5">
        <f t="shared" si="330"/>
        <v>1</v>
      </c>
      <c r="CB132" s="5">
        <f t="shared" si="331"/>
        <v>1</v>
      </c>
      <c r="CC132" s="5">
        <f t="shared" si="332"/>
        <v>1</v>
      </c>
      <c r="CD132" s="5" t="str">
        <f t="shared" si="333"/>
        <v>?</v>
      </c>
      <c r="CE132" s="4" t="str">
        <f t="shared" si="334"/>
        <v>Kitöltés rendben!</v>
      </c>
      <c r="CF132" s="5">
        <f t="shared" si="335"/>
        <v>1</v>
      </c>
      <c r="CG132" s="5">
        <f t="shared" si="336"/>
        <v>0</v>
      </c>
      <c r="CH132" s="5">
        <f t="shared" si="337"/>
        <v>1</v>
      </c>
    </row>
    <row r="133" spans="1:86" s="2" customFormat="1" ht="90" hidden="1" customHeight="1" x14ac:dyDescent="0.25">
      <c r="A133" s="1" t="str">
        <f t="shared" ref="A133" si="338">IF($G133="","Nincs VKR kiválasztva!",CE133)</f>
        <v>Kitöltés rendben!</v>
      </c>
      <c r="B133" s="215">
        <v>2</v>
      </c>
      <c r="C133" s="214" t="s">
        <v>108</v>
      </c>
      <c r="D133" s="216" t="s">
        <v>467</v>
      </c>
      <c r="E133" s="216" t="s">
        <v>462</v>
      </c>
      <c r="F133" s="217" t="str">
        <f>VLOOKUP($G133,Összesítő!$B:$F,2,FALSE)</f>
        <v>21-07551-1-003-00-10</v>
      </c>
      <c r="G133" s="214" t="s">
        <v>231</v>
      </c>
      <c r="H133" s="217" t="str">
        <f>AY133&amp;"_"&amp;AW133&amp;"_FIV_"&amp;LEFT(Előlap!$B$6,4)</f>
        <v>4195_130_FIV_2026</v>
      </c>
      <c r="I133" s="217" t="str">
        <f>VLOOKUP($G133,Összesítő!$B:$F,5,FALSE)</f>
        <v>Harasztifalu, Nagykölked, Rádóckölked</v>
      </c>
      <c r="J133" s="217" t="str">
        <f>VLOOKUP($G133,Összesítő!$B:$F,4,FALSE)</f>
        <v>Harasztifalu Község Önkormányzata, Nagykölked Község Önkormányzata, Rádóckölked Község Önkormányzata</v>
      </c>
      <c r="K133" s="7">
        <f t="shared" ref="K133" si="339">N133+O133</f>
        <v>20000</v>
      </c>
      <c r="L133" s="215">
        <v>2028</v>
      </c>
      <c r="M133" s="215">
        <v>2036</v>
      </c>
      <c r="N133" s="13">
        <v>0</v>
      </c>
      <c r="O133" s="8">
        <v>20000</v>
      </c>
      <c r="P133" s="8">
        <v>0</v>
      </c>
      <c r="R133" s="8">
        <v>0</v>
      </c>
      <c r="S133" s="8">
        <v>0</v>
      </c>
      <c r="T133" s="8">
        <v>0</v>
      </c>
      <c r="U133" s="8">
        <v>0</v>
      </c>
      <c r="V133" s="8">
        <v>0</v>
      </c>
      <c r="W133" s="8">
        <v>0</v>
      </c>
      <c r="X133" s="8">
        <v>0</v>
      </c>
      <c r="Y133" s="8">
        <v>0</v>
      </c>
      <c r="Z133" s="8">
        <v>0</v>
      </c>
      <c r="AA133" s="8">
        <v>0</v>
      </c>
      <c r="AB133" s="8">
        <v>0</v>
      </c>
      <c r="AC133" s="7">
        <f t="shared" ref="AC133" si="340">SUM(R133:AB133)</f>
        <v>0</v>
      </c>
      <c r="AD133" s="3" t="str">
        <f t="shared" ref="AD133" si="341">IF($G133="","Nincs VKR kiválasztva!",IF(BA133=0,"Hiányos kitöltés!",BF133))</f>
        <v>Nem rövidtávú a feladat.</v>
      </c>
      <c r="AF133" s="8">
        <v>0</v>
      </c>
      <c r="AG133" s="8">
        <v>0</v>
      </c>
      <c r="AH133" s="8">
        <v>0</v>
      </c>
      <c r="AI133" s="8">
        <v>0</v>
      </c>
      <c r="AJ133" s="8">
        <v>0</v>
      </c>
      <c r="AK133" s="8">
        <v>0</v>
      </c>
      <c r="AL133" s="8">
        <v>0</v>
      </c>
      <c r="AM133" s="8">
        <v>0</v>
      </c>
      <c r="AN133" s="8">
        <v>0</v>
      </c>
      <c r="AO133" s="8">
        <v>0</v>
      </c>
      <c r="AP133" s="8">
        <v>0</v>
      </c>
      <c r="AQ133" s="7">
        <f t="shared" ref="AQ133" si="342">SUM(AF133:AP133)</f>
        <v>0</v>
      </c>
      <c r="AR133" s="214" t="s">
        <v>464</v>
      </c>
      <c r="AS133" s="3" t="str">
        <f t="shared" si="302"/>
        <v>Forráshiányos a feladat!</v>
      </c>
      <c r="AU133" s="216" t="s">
        <v>465</v>
      </c>
      <c r="AV133" s="216" t="s">
        <v>132</v>
      </c>
      <c r="AW133" s="217">
        <f>COUNTA($G$3:G133)</f>
        <v>130</v>
      </c>
      <c r="AY133" s="9">
        <f>VLOOKUP($G133,Összesítő!$B:$F,3,FALSE)</f>
        <v>4195</v>
      </c>
      <c r="AZ133" s="9">
        <f t="shared" si="303"/>
        <v>39</v>
      </c>
      <c r="BA133" s="5">
        <f t="shared" si="304"/>
        <v>1</v>
      </c>
      <c r="BB133" s="5" t="str">
        <f t="shared" si="305"/>
        <v>H</v>
      </c>
      <c r="BC133" s="5">
        <f t="shared" ref="BC133" si="343">IF(OR(BB133="R",BB133="RH"),1,0)</f>
        <v>0</v>
      </c>
      <c r="BD133" s="5">
        <f t="shared" si="307"/>
        <v>0</v>
      </c>
      <c r="BE133" s="5">
        <f t="shared" si="308"/>
        <v>0</v>
      </c>
      <c r="BF133" s="9" t="str">
        <f t="shared" si="309"/>
        <v>Nem rövidtávú a feladat.</v>
      </c>
      <c r="BG133" s="5">
        <f t="shared" si="310"/>
        <v>1</v>
      </c>
      <c r="BH133" s="5">
        <f t="shared" si="311"/>
        <v>1</v>
      </c>
      <c r="BI133" s="5">
        <f t="shared" si="312"/>
        <v>1</v>
      </c>
      <c r="BJ133" s="5">
        <f t="shared" si="313"/>
        <v>1</v>
      </c>
      <c r="BK133" s="5">
        <f t="shared" ref="BK133" si="344">IF(AND($BJ133=1,$O133=$AQ133),1,IF(AND($BJ133=1,$O133&gt;$AQ133,AR133="igen"),1,0))</f>
        <v>1</v>
      </c>
      <c r="BL133" s="4" t="str">
        <f t="shared" si="315"/>
        <v>Forráshiányos a feladat!</v>
      </c>
      <c r="BM133" s="5">
        <f t="shared" si="316"/>
        <v>0</v>
      </c>
      <c r="BN133" s="5">
        <f t="shared" si="317"/>
        <v>1</v>
      </c>
      <c r="BO133" s="5">
        <f t="shared" si="318"/>
        <v>0</v>
      </c>
      <c r="BP133" s="5">
        <f t="shared" si="319"/>
        <v>0</v>
      </c>
      <c r="BQ133" s="5">
        <f t="shared" si="320"/>
        <v>0</v>
      </c>
      <c r="BR133" s="9">
        <f t="shared" si="321"/>
        <v>0</v>
      </c>
      <c r="BS133" s="5">
        <f t="shared" si="322"/>
        <v>0</v>
      </c>
      <c r="BT133" s="5">
        <f t="shared" si="323"/>
        <v>0</v>
      </c>
      <c r="BU133" s="5">
        <f t="shared" si="324"/>
        <v>1</v>
      </c>
      <c r="BV133" s="5">
        <f t="shared" si="325"/>
        <v>1</v>
      </c>
      <c r="BW133" s="5">
        <f t="shared" si="326"/>
        <v>1</v>
      </c>
      <c r="BX133" s="5">
        <f t="shared" si="327"/>
        <v>1</v>
      </c>
      <c r="BY133" s="5">
        <f t="shared" si="328"/>
        <v>1</v>
      </c>
      <c r="BZ133" s="5">
        <f t="shared" si="329"/>
        <v>1</v>
      </c>
      <c r="CA133" s="5">
        <f t="shared" si="330"/>
        <v>1</v>
      </c>
      <c r="CB133" s="5">
        <f t="shared" si="331"/>
        <v>1</v>
      </c>
      <c r="CC133" s="5">
        <f t="shared" si="332"/>
        <v>1</v>
      </c>
      <c r="CD133" s="5" t="str">
        <f t="shared" si="333"/>
        <v>?</v>
      </c>
      <c r="CE133" s="4" t="str">
        <f t="shared" ref="CE133" si="345">IF($BA133=0,$CD133,IF($BG133=0,"I. ütem forrása nincs kitöltve!",IF($BJ133=0,"II. ütem forrása nincs kitöltve!",IF($BD133=1,"Költségek üteme nem megfelelő (az időtartam és a költség üteme eltér)!",IF(AND(BH133=0,$BA133=1,$BJ133=1,$BD133=1),"Kötelező cellák kitöltve, de az I. ütem forrása hibás!",IF(AND(BJ133=0,$BA133=1,$BJ133=1,$BD133=1),"Kötelező cellák kitöltve, de a II. ütem forrása hibás!",IF(AND($BO133=1,$AZ133&lt;30),"Nullás a rövidtávú feladat és rövid (hiányzik) a hozzá tartozó indoklás!",IF(AND($BP133=1,$AZ133&lt;30),"Nullás a hosszútávú feladat és rövid (hiányzik) a hozzá tartozó indoklás!",IF(AND(BN133=1,C133="1811_RENDKÍVÜLI"),"II. ütemre nem tervezhet Rendkívüli feladatot!",IF(BH133=0,AD133,IF(BK133=0,AS133,IF(AND(BC133=1,$P133&gt;$N133),"EM rendelet 2. melléklet terhére elszámolt költség nem lehet nagyobb az I. ütemre tervezett tényleges költségnél!",IF($AC133&gt;$N133,"Többlet forrást jelölt meg az I. ütemnél! A forrás ne legyen több a költségnél.",IF($AQ133&gt;$O133,"Többlet forrást jelölt meg a II. ütemnél! A forrás ne legyen több a költségnél.","Kitöltés rendben!"))))))))))))))</f>
        <v>Kitöltés rendben!</v>
      </c>
      <c r="CF133" s="5">
        <f t="shared" ref="CF133" si="346">IF(A133="Kitöltés rendben!",1,0)</f>
        <v>1</v>
      </c>
      <c r="CG133" s="5">
        <f t="shared" si="336"/>
        <v>0</v>
      </c>
      <c r="CH133" s="5">
        <f t="shared" si="337"/>
        <v>1</v>
      </c>
    </row>
    <row r="134" spans="1:86" s="2" customFormat="1" ht="90" hidden="1" customHeight="1" x14ac:dyDescent="0.25">
      <c r="A134" s="1" t="str">
        <f t="shared" si="297"/>
        <v>Kitöltés rendben!</v>
      </c>
      <c r="B134" s="203">
        <v>0</v>
      </c>
      <c r="C134" s="202" t="s">
        <v>113</v>
      </c>
      <c r="D134" s="204" t="s">
        <v>420</v>
      </c>
      <c r="E134" s="204" t="s">
        <v>462</v>
      </c>
      <c r="F134" s="205" t="str">
        <f>VLOOKUP($G134,Összesítő!$B:$F,2,FALSE)</f>
        <v>21-07551-1-003-00-10</v>
      </c>
      <c r="G134" s="202" t="s">
        <v>231</v>
      </c>
      <c r="H134" s="205" t="str">
        <f>AY134&amp;"_"&amp;AW134&amp;"_FIV_"&amp;LEFT(Előlap!$B$6,4)</f>
        <v>4195_131_FIV_2026</v>
      </c>
      <c r="I134" s="205" t="str">
        <f>VLOOKUP($G134,Összesítő!$B:$F,5,FALSE)</f>
        <v>Harasztifalu, Nagykölked, Rádóckölked</v>
      </c>
      <c r="J134" s="205" t="str">
        <f>VLOOKUP($G134,Összesítő!$B:$F,4,FALSE)</f>
        <v>Harasztifalu Község Önkormányzata, Nagykölked Község Önkormányzata, Rádóckölked Község Önkormányzata</v>
      </c>
      <c r="K134" s="7">
        <f t="shared" si="298"/>
        <v>0</v>
      </c>
      <c r="L134" s="203">
        <v>2027</v>
      </c>
      <c r="M134" s="203">
        <v>2027</v>
      </c>
      <c r="N134" s="13">
        <v>0</v>
      </c>
      <c r="O134" s="8">
        <v>0</v>
      </c>
      <c r="P134" s="8">
        <v>0</v>
      </c>
      <c r="R134" s="8">
        <v>0</v>
      </c>
      <c r="S134" s="8">
        <v>0</v>
      </c>
      <c r="T134" s="8">
        <v>0</v>
      </c>
      <c r="U134" s="8">
        <v>0</v>
      </c>
      <c r="V134" s="8">
        <v>0</v>
      </c>
      <c r="W134" s="8">
        <v>0</v>
      </c>
      <c r="X134" s="8">
        <v>0</v>
      </c>
      <c r="Y134" s="8">
        <v>0</v>
      </c>
      <c r="Z134" s="8">
        <v>0</v>
      </c>
      <c r="AA134" s="8">
        <v>0</v>
      </c>
      <c r="AB134" s="8">
        <v>0</v>
      </c>
      <c r="AC134" s="7">
        <f t="shared" si="299"/>
        <v>0</v>
      </c>
      <c r="AD134" s="3" t="str">
        <f t="shared" si="300"/>
        <v>A forrás egyenlő a költséggel (I.ütem).</v>
      </c>
      <c r="AF134" s="8">
        <v>0</v>
      </c>
      <c r="AG134" s="8">
        <v>0</v>
      </c>
      <c r="AH134" s="8">
        <v>0</v>
      </c>
      <c r="AI134" s="8">
        <v>0</v>
      </c>
      <c r="AJ134" s="8">
        <v>0</v>
      </c>
      <c r="AK134" s="8">
        <v>0</v>
      </c>
      <c r="AL134" s="8">
        <v>0</v>
      </c>
      <c r="AM134" s="8">
        <v>0</v>
      </c>
      <c r="AN134" s="8">
        <v>0</v>
      </c>
      <c r="AO134" s="8">
        <v>0</v>
      </c>
      <c r="AP134" s="8">
        <v>0</v>
      </c>
      <c r="AQ134" s="7">
        <f t="shared" si="301"/>
        <v>0</v>
      </c>
      <c r="AR134" s="202" t="s">
        <v>464</v>
      </c>
      <c r="AS134" s="3" t="str">
        <f t="shared" si="302"/>
        <v>Nem hosszútávú a feladat.</v>
      </c>
      <c r="AU134" s="204" t="s">
        <v>465</v>
      </c>
      <c r="AV134" s="204" t="s">
        <v>132</v>
      </c>
      <c r="AW134" s="205">
        <f>COUNTA($G$3:G134)</f>
        <v>131</v>
      </c>
      <c r="AY134" s="9">
        <f>VLOOKUP($G134,Összesítő!$B:$F,3,FALSE)</f>
        <v>4195</v>
      </c>
      <c r="AZ134" s="9">
        <f t="shared" si="303"/>
        <v>39</v>
      </c>
      <c r="BA134" s="5">
        <f t="shared" si="304"/>
        <v>1</v>
      </c>
      <c r="BB134" s="5" t="str">
        <f t="shared" si="305"/>
        <v>R</v>
      </c>
      <c r="BC134" s="5">
        <f t="shared" si="306"/>
        <v>1</v>
      </c>
      <c r="BD134" s="5">
        <f t="shared" si="307"/>
        <v>0</v>
      </c>
      <c r="BE134" s="5">
        <f t="shared" si="308"/>
        <v>0</v>
      </c>
      <c r="BF134" s="9" t="str">
        <f t="shared" si="309"/>
        <v>A forrás egyenlő a költséggel (I.ütem).</v>
      </c>
      <c r="BG134" s="5">
        <f t="shared" si="310"/>
        <v>1</v>
      </c>
      <c r="BH134" s="5">
        <f t="shared" si="311"/>
        <v>1</v>
      </c>
      <c r="BI134" s="5">
        <f t="shared" si="312"/>
        <v>0</v>
      </c>
      <c r="BJ134" s="5">
        <f t="shared" si="313"/>
        <v>1</v>
      </c>
      <c r="BK134" s="5">
        <f t="shared" si="314"/>
        <v>1</v>
      </c>
      <c r="BL134" s="4" t="str">
        <f t="shared" si="315"/>
        <v>Nem hosszútávú a feladat.</v>
      </c>
      <c r="BM134" s="5">
        <f t="shared" si="316"/>
        <v>1</v>
      </c>
      <c r="BN134" s="5">
        <f t="shared" si="317"/>
        <v>0</v>
      </c>
      <c r="BO134" s="5">
        <f t="shared" si="318"/>
        <v>1</v>
      </c>
      <c r="BP134" s="5">
        <f t="shared" si="319"/>
        <v>0</v>
      </c>
      <c r="BQ134" s="5">
        <f t="shared" si="320"/>
        <v>1</v>
      </c>
      <c r="BR134" s="9" t="str">
        <f t="shared" si="321"/>
        <v>Nincs hosszútávú terv!</v>
      </c>
      <c r="BS134" s="5">
        <f t="shared" si="322"/>
        <v>1</v>
      </c>
      <c r="BT134" s="5">
        <f t="shared" si="323"/>
        <v>0</v>
      </c>
      <c r="BU134" s="5">
        <f t="shared" si="324"/>
        <v>1</v>
      </c>
      <c r="BV134" s="5">
        <f t="shared" si="325"/>
        <v>1</v>
      </c>
      <c r="BW134" s="5">
        <f t="shared" si="326"/>
        <v>1</v>
      </c>
      <c r="BX134" s="5">
        <f t="shared" si="327"/>
        <v>1</v>
      </c>
      <c r="BY134" s="5">
        <f t="shared" si="328"/>
        <v>1</v>
      </c>
      <c r="BZ134" s="5">
        <f t="shared" si="329"/>
        <v>1</v>
      </c>
      <c r="CA134" s="5">
        <f t="shared" si="330"/>
        <v>1</v>
      </c>
      <c r="CB134" s="5">
        <f t="shared" si="331"/>
        <v>1</v>
      </c>
      <c r="CC134" s="5">
        <f t="shared" si="332"/>
        <v>1</v>
      </c>
      <c r="CD134" s="5" t="str">
        <f t="shared" si="333"/>
        <v>?</v>
      </c>
      <c r="CE134" s="4" t="str">
        <f t="shared" si="334"/>
        <v>Kitöltés rendben!</v>
      </c>
      <c r="CF134" s="5">
        <f t="shared" si="335"/>
        <v>1</v>
      </c>
      <c r="CG134" s="5">
        <f t="shared" si="336"/>
        <v>1</v>
      </c>
      <c r="CH134" s="5">
        <f t="shared" si="337"/>
        <v>0</v>
      </c>
    </row>
    <row r="135" spans="1:86" s="2" customFormat="1" ht="31.5" hidden="1" customHeight="1" x14ac:dyDescent="0.25">
      <c r="A135" s="1" t="str">
        <f t="shared" si="297"/>
        <v>Kitöltés rendben!</v>
      </c>
      <c r="B135" s="203">
        <v>2</v>
      </c>
      <c r="C135" s="202" t="s">
        <v>98</v>
      </c>
      <c r="D135" s="204" t="s">
        <v>416</v>
      </c>
      <c r="E135" s="204" t="s">
        <v>462</v>
      </c>
      <c r="F135" s="205" t="str">
        <f>VLOOKUP($G135,Összesítő!$B:$F,2,FALSE)</f>
        <v>21-07278-1-001-00-10</v>
      </c>
      <c r="G135" s="202" t="s">
        <v>227</v>
      </c>
      <c r="H135" s="205" t="str">
        <f>AY135&amp;"_"&amp;AW135&amp;"_FIV_"&amp;LEFT(Előlap!$B$6,4)</f>
        <v>4194_132_FIV_2026</v>
      </c>
      <c r="I135" s="205" t="str">
        <f>VLOOKUP($G135,Összesítő!$B:$F,5,FALSE)</f>
        <v>Püspökmolnári</v>
      </c>
      <c r="J135" s="205" t="str">
        <f>VLOOKUP($G135,Összesítő!$B:$F,4,FALSE)</f>
        <v>Püspökmolnári Község Önkormányzata</v>
      </c>
      <c r="K135" s="7">
        <f t="shared" si="298"/>
        <v>50000</v>
      </c>
      <c r="L135" s="203">
        <v>2031</v>
      </c>
      <c r="M135" s="203">
        <v>2031</v>
      </c>
      <c r="N135" s="13">
        <v>0</v>
      </c>
      <c r="O135" s="8">
        <v>50000</v>
      </c>
      <c r="P135" s="8">
        <v>0</v>
      </c>
      <c r="R135" s="8">
        <v>0</v>
      </c>
      <c r="S135" s="8">
        <v>0</v>
      </c>
      <c r="T135" s="8">
        <v>0</v>
      </c>
      <c r="U135" s="8">
        <v>0</v>
      </c>
      <c r="V135" s="8">
        <v>0</v>
      </c>
      <c r="W135" s="8">
        <v>0</v>
      </c>
      <c r="X135" s="8">
        <v>0</v>
      </c>
      <c r="Y135" s="8">
        <v>0</v>
      </c>
      <c r="Z135" s="8">
        <v>0</v>
      </c>
      <c r="AA135" s="8">
        <v>0</v>
      </c>
      <c r="AB135" s="8">
        <v>0</v>
      </c>
      <c r="AC135" s="7">
        <f t="shared" si="299"/>
        <v>0</v>
      </c>
      <c r="AD135" s="3" t="str">
        <f t="shared" si="300"/>
        <v>Nem rövidtávú a feladat.</v>
      </c>
      <c r="AF135" s="8">
        <v>12750</v>
      </c>
      <c r="AG135" s="8">
        <v>0</v>
      </c>
      <c r="AH135" s="8">
        <v>0</v>
      </c>
      <c r="AI135" s="8">
        <v>0</v>
      </c>
      <c r="AJ135" s="8">
        <v>0</v>
      </c>
      <c r="AK135" s="8">
        <v>0</v>
      </c>
      <c r="AL135" s="8">
        <v>0</v>
      </c>
      <c r="AM135" s="8">
        <v>0</v>
      </c>
      <c r="AN135" s="8">
        <v>0</v>
      </c>
      <c r="AO135" s="8">
        <v>0</v>
      </c>
      <c r="AP135" s="8">
        <v>0</v>
      </c>
      <c r="AQ135" s="7">
        <f t="shared" si="301"/>
        <v>12750</v>
      </c>
      <c r="AR135" s="202" t="s">
        <v>464</v>
      </c>
      <c r="AS135" s="3" t="str">
        <f t="shared" si="302"/>
        <v>Forráshiányos a feladat!</v>
      </c>
      <c r="AU135" s="204" t="s">
        <v>465</v>
      </c>
      <c r="AV135" s="204" t="s">
        <v>132</v>
      </c>
      <c r="AW135" s="205">
        <f>COUNTA($G$3:G135)</f>
        <v>132</v>
      </c>
      <c r="AY135" s="9">
        <f>VLOOKUP($G135,Összesítő!$B:$F,3,FALSE)</f>
        <v>4194</v>
      </c>
      <c r="AZ135" s="9">
        <f t="shared" si="303"/>
        <v>39</v>
      </c>
      <c r="BA135" s="5">
        <f t="shared" si="304"/>
        <v>1</v>
      </c>
      <c r="BB135" s="5" t="str">
        <f t="shared" si="305"/>
        <v>H</v>
      </c>
      <c r="BC135" s="5">
        <f t="shared" si="306"/>
        <v>0</v>
      </c>
      <c r="BD135" s="5">
        <f t="shared" si="307"/>
        <v>0</v>
      </c>
      <c r="BE135" s="5">
        <f t="shared" si="308"/>
        <v>0</v>
      </c>
      <c r="BF135" s="9" t="str">
        <f t="shared" si="309"/>
        <v>Nem rövidtávú a feladat.</v>
      </c>
      <c r="BG135" s="5">
        <f t="shared" si="310"/>
        <v>1</v>
      </c>
      <c r="BH135" s="5">
        <f t="shared" si="311"/>
        <v>1</v>
      </c>
      <c r="BI135" s="5">
        <f t="shared" si="312"/>
        <v>1</v>
      </c>
      <c r="BJ135" s="5">
        <f t="shared" si="313"/>
        <v>1</v>
      </c>
      <c r="BK135" s="5">
        <f t="shared" si="314"/>
        <v>1</v>
      </c>
      <c r="BL135" s="4" t="str">
        <f t="shared" si="315"/>
        <v>Forráshiányos a feladat!</v>
      </c>
      <c r="BM135" s="5">
        <f t="shared" si="316"/>
        <v>0</v>
      </c>
      <c r="BN135" s="5">
        <f t="shared" si="317"/>
        <v>1</v>
      </c>
      <c r="BO135" s="5">
        <f t="shared" si="318"/>
        <v>0</v>
      </c>
      <c r="BP135" s="5">
        <f t="shared" si="319"/>
        <v>0</v>
      </c>
      <c r="BQ135" s="5">
        <f t="shared" si="320"/>
        <v>0</v>
      </c>
      <c r="BR135" s="9">
        <f t="shared" si="321"/>
        <v>0</v>
      </c>
      <c r="BS135" s="5">
        <f t="shared" si="322"/>
        <v>0</v>
      </c>
      <c r="BT135" s="5">
        <f t="shared" si="323"/>
        <v>0</v>
      </c>
      <c r="BU135" s="5">
        <f t="shared" si="324"/>
        <v>1</v>
      </c>
      <c r="BV135" s="5">
        <f t="shared" si="325"/>
        <v>1</v>
      </c>
      <c r="BW135" s="5">
        <f t="shared" si="326"/>
        <v>1</v>
      </c>
      <c r="BX135" s="5">
        <f t="shared" si="327"/>
        <v>1</v>
      </c>
      <c r="BY135" s="5">
        <f t="shared" si="328"/>
        <v>1</v>
      </c>
      <c r="BZ135" s="5">
        <f t="shared" si="329"/>
        <v>1</v>
      </c>
      <c r="CA135" s="5">
        <f t="shared" si="330"/>
        <v>1</v>
      </c>
      <c r="CB135" s="5">
        <f t="shared" si="331"/>
        <v>1</v>
      </c>
      <c r="CC135" s="5">
        <f t="shared" si="332"/>
        <v>1</v>
      </c>
      <c r="CD135" s="5" t="str">
        <f t="shared" si="333"/>
        <v>?</v>
      </c>
      <c r="CE135" s="4" t="str">
        <f t="shared" si="334"/>
        <v>Kitöltés rendben!</v>
      </c>
      <c r="CF135" s="5">
        <f t="shared" si="335"/>
        <v>1</v>
      </c>
      <c r="CG135" s="5">
        <f t="shared" si="336"/>
        <v>0</v>
      </c>
      <c r="CH135" s="5">
        <f t="shared" si="337"/>
        <v>1</v>
      </c>
    </row>
    <row r="136" spans="1:86" s="2" customFormat="1" ht="31.5" hidden="1" customHeight="1" x14ac:dyDescent="0.25">
      <c r="A136" s="1" t="str">
        <f t="shared" si="297"/>
        <v>Kitöltés rendben!</v>
      </c>
      <c r="B136" s="203">
        <v>2</v>
      </c>
      <c r="C136" s="202" t="s">
        <v>75</v>
      </c>
      <c r="D136" s="204" t="s">
        <v>440</v>
      </c>
      <c r="E136" s="204" t="s">
        <v>462</v>
      </c>
      <c r="F136" s="205" t="str">
        <f>VLOOKUP($G136,Összesítő!$B:$F,2,FALSE)</f>
        <v>21-07278-1-001-00-10</v>
      </c>
      <c r="G136" s="202" t="s">
        <v>227</v>
      </c>
      <c r="H136" s="205" t="str">
        <f>AY136&amp;"_"&amp;AW136&amp;"_FIV_"&amp;LEFT(Előlap!$B$6,4)</f>
        <v>4194_133_FIV_2026</v>
      </c>
      <c r="I136" s="205" t="str">
        <f>VLOOKUP($G136,Összesítő!$B:$F,5,FALSE)</f>
        <v>Püspökmolnári</v>
      </c>
      <c r="J136" s="205" t="str">
        <f>VLOOKUP($G136,Összesítő!$B:$F,4,FALSE)</f>
        <v>Püspökmolnári Község Önkormányzata</v>
      </c>
      <c r="K136" s="7">
        <f t="shared" si="298"/>
        <v>25000</v>
      </c>
      <c r="L136" s="203">
        <v>2030</v>
      </c>
      <c r="M136" s="203">
        <v>2036</v>
      </c>
      <c r="N136" s="13">
        <v>0</v>
      </c>
      <c r="O136" s="8">
        <v>25000</v>
      </c>
      <c r="P136" s="8">
        <v>0</v>
      </c>
      <c r="R136" s="8">
        <v>0</v>
      </c>
      <c r="S136" s="8">
        <v>0</v>
      </c>
      <c r="T136" s="8">
        <v>0</v>
      </c>
      <c r="U136" s="8">
        <v>0</v>
      </c>
      <c r="V136" s="8">
        <v>0</v>
      </c>
      <c r="W136" s="8">
        <v>0</v>
      </c>
      <c r="X136" s="8">
        <v>0</v>
      </c>
      <c r="Y136" s="8">
        <v>0</v>
      </c>
      <c r="Z136" s="8">
        <v>0</v>
      </c>
      <c r="AA136" s="8">
        <v>0</v>
      </c>
      <c r="AB136" s="8">
        <v>0</v>
      </c>
      <c r="AC136" s="7">
        <f t="shared" si="299"/>
        <v>0</v>
      </c>
      <c r="AD136" s="3" t="str">
        <f t="shared" si="300"/>
        <v>Nem rövidtávú a feladat.</v>
      </c>
      <c r="AF136" s="8">
        <v>6600</v>
      </c>
      <c r="AG136" s="8">
        <v>0</v>
      </c>
      <c r="AH136" s="8">
        <v>0</v>
      </c>
      <c r="AI136" s="8">
        <v>0</v>
      </c>
      <c r="AJ136" s="8">
        <v>0</v>
      </c>
      <c r="AK136" s="8">
        <v>0</v>
      </c>
      <c r="AL136" s="8">
        <v>0</v>
      </c>
      <c r="AM136" s="8">
        <v>0</v>
      </c>
      <c r="AN136" s="8">
        <v>0</v>
      </c>
      <c r="AO136" s="8">
        <v>0</v>
      </c>
      <c r="AP136" s="8">
        <v>0</v>
      </c>
      <c r="AQ136" s="7">
        <f t="shared" si="301"/>
        <v>6600</v>
      </c>
      <c r="AR136" s="202" t="s">
        <v>464</v>
      </c>
      <c r="AS136" s="3" t="str">
        <f t="shared" si="302"/>
        <v>Forráshiányos a feladat!</v>
      </c>
      <c r="AU136" s="204" t="s">
        <v>465</v>
      </c>
      <c r="AV136" s="204" t="s">
        <v>132</v>
      </c>
      <c r="AW136" s="205">
        <f>COUNTA($G$3:G136)</f>
        <v>133</v>
      </c>
      <c r="AY136" s="9">
        <f>VLOOKUP($G136,Összesítő!$B:$F,3,FALSE)</f>
        <v>4194</v>
      </c>
      <c r="AZ136" s="9">
        <f t="shared" si="303"/>
        <v>39</v>
      </c>
      <c r="BA136" s="5">
        <f t="shared" si="304"/>
        <v>1</v>
      </c>
      <c r="BB136" s="5" t="str">
        <f t="shared" si="305"/>
        <v>H</v>
      </c>
      <c r="BC136" s="5">
        <f t="shared" si="306"/>
        <v>0</v>
      </c>
      <c r="BD136" s="5">
        <f t="shared" si="307"/>
        <v>0</v>
      </c>
      <c r="BE136" s="5">
        <f t="shared" si="308"/>
        <v>0</v>
      </c>
      <c r="BF136" s="9" t="str">
        <f t="shared" si="309"/>
        <v>Nem rövidtávú a feladat.</v>
      </c>
      <c r="BG136" s="5">
        <f t="shared" si="310"/>
        <v>1</v>
      </c>
      <c r="BH136" s="5">
        <f t="shared" si="311"/>
        <v>1</v>
      </c>
      <c r="BI136" s="5">
        <f t="shared" si="312"/>
        <v>1</v>
      </c>
      <c r="BJ136" s="5">
        <f t="shared" si="313"/>
        <v>1</v>
      </c>
      <c r="BK136" s="5">
        <f t="shared" si="314"/>
        <v>1</v>
      </c>
      <c r="BL136" s="4" t="str">
        <f t="shared" si="315"/>
        <v>Forráshiányos a feladat!</v>
      </c>
      <c r="BM136" s="5">
        <f t="shared" si="316"/>
        <v>0</v>
      </c>
      <c r="BN136" s="5">
        <f t="shared" si="317"/>
        <v>1</v>
      </c>
      <c r="BO136" s="5">
        <f t="shared" si="318"/>
        <v>0</v>
      </c>
      <c r="BP136" s="5">
        <f t="shared" si="319"/>
        <v>0</v>
      </c>
      <c r="BQ136" s="5">
        <f t="shared" si="320"/>
        <v>0</v>
      </c>
      <c r="BR136" s="9">
        <f t="shared" si="321"/>
        <v>0</v>
      </c>
      <c r="BS136" s="5">
        <f t="shared" si="322"/>
        <v>0</v>
      </c>
      <c r="BT136" s="5">
        <f t="shared" si="323"/>
        <v>0</v>
      </c>
      <c r="BU136" s="5">
        <f t="shared" si="324"/>
        <v>1</v>
      </c>
      <c r="BV136" s="5">
        <f t="shared" si="325"/>
        <v>1</v>
      </c>
      <c r="BW136" s="5">
        <f t="shared" si="326"/>
        <v>1</v>
      </c>
      <c r="BX136" s="5">
        <f t="shared" si="327"/>
        <v>1</v>
      </c>
      <c r="BY136" s="5">
        <f t="shared" si="328"/>
        <v>1</v>
      </c>
      <c r="BZ136" s="5">
        <f t="shared" si="329"/>
        <v>1</v>
      </c>
      <c r="CA136" s="5">
        <f t="shared" si="330"/>
        <v>1</v>
      </c>
      <c r="CB136" s="5">
        <f t="shared" si="331"/>
        <v>1</v>
      </c>
      <c r="CC136" s="5">
        <f t="shared" si="332"/>
        <v>1</v>
      </c>
      <c r="CD136" s="5" t="str">
        <f t="shared" si="333"/>
        <v>?</v>
      </c>
      <c r="CE136" s="4" t="str">
        <f t="shared" si="334"/>
        <v>Kitöltés rendben!</v>
      </c>
      <c r="CF136" s="5">
        <f t="shared" si="335"/>
        <v>1</v>
      </c>
      <c r="CG136" s="5">
        <f t="shared" si="336"/>
        <v>0</v>
      </c>
      <c r="CH136" s="5">
        <f t="shared" si="337"/>
        <v>1</v>
      </c>
    </row>
    <row r="137" spans="1:86" s="2" customFormat="1" ht="31.5" hidden="1" customHeight="1" x14ac:dyDescent="0.25">
      <c r="A137" s="1" t="str">
        <f t="shared" ref="A137" si="347">IF($G137="","Nincs VKR kiválasztva!",CE137)</f>
        <v>Kitöltés rendben!</v>
      </c>
      <c r="B137" s="215">
        <v>2</v>
      </c>
      <c r="C137" s="214" t="s">
        <v>108</v>
      </c>
      <c r="D137" s="216" t="s">
        <v>467</v>
      </c>
      <c r="E137" s="216" t="s">
        <v>462</v>
      </c>
      <c r="F137" s="217" t="str">
        <f>VLOOKUP($G137,Összesítő!$B:$F,2,FALSE)</f>
        <v>21-07278-1-001-00-10</v>
      </c>
      <c r="G137" s="214" t="s">
        <v>227</v>
      </c>
      <c r="H137" s="217" t="str">
        <f>AY137&amp;"_"&amp;AW137&amp;"_FIV_"&amp;LEFT(Előlap!$B$6,4)</f>
        <v>4194_134_FIV_2026</v>
      </c>
      <c r="I137" s="217" t="str">
        <f>VLOOKUP($G137,Összesítő!$B:$F,5,FALSE)</f>
        <v>Püspökmolnári</v>
      </c>
      <c r="J137" s="217" t="str">
        <f>VLOOKUP($G137,Összesítő!$B:$F,4,FALSE)</f>
        <v>Püspökmolnári Község Önkormányzata</v>
      </c>
      <c r="K137" s="7">
        <f t="shared" ref="K137" si="348">N137+O137</f>
        <v>20000</v>
      </c>
      <c r="L137" s="215">
        <v>2028</v>
      </c>
      <c r="M137" s="215">
        <v>2036</v>
      </c>
      <c r="N137" s="13">
        <v>0</v>
      </c>
      <c r="O137" s="8">
        <v>20000</v>
      </c>
      <c r="P137" s="8">
        <v>0</v>
      </c>
      <c r="R137" s="8">
        <v>0</v>
      </c>
      <c r="S137" s="8">
        <v>0</v>
      </c>
      <c r="T137" s="8">
        <v>0</v>
      </c>
      <c r="U137" s="8">
        <v>0</v>
      </c>
      <c r="V137" s="8">
        <v>0</v>
      </c>
      <c r="W137" s="8">
        <v>0</v>
      </c>
      <c r="X137" s="8">
        <v>0</v>
      </c>
      <c r="Y137" s="8">
        <v>0</v>
      </c>
      <c r="Z137" s="8">
        <v>0</v>
      </c>
      <c r="AA137" s="8">
        <v>0</v>
      </c>
      <c r="AB137" s="8">
        <v>0</v>
      </c>
      <c r="AC137" s="7">
        <f t="shared" ref="AC137" si="349">SUM(R137:AB137)</f>
        <v>0</v>
      </c>
      <c r="AD137" s="3" t="str">
        <f t="shared" ref="AD137" si="350">IF($G137="","Nincs VKR kiválasztva!",IF(BA137=0,"Hiányos kitöltés!",BF137))</f>
        <v>Nem rövidtávú a feladat.</v>
      </c>
      <c r="AF137" s="8">
        <v>0</v>
      </c>
      <c r="AG137" s="8">
        <v>0</v>
      </c>
      <c r="AH137" s="8">
        <v>0</v>
      </c>
      <c r="AI137" s="8">
        <v>0</v>
      </c>
      <c r="AJ137" s="8">
        <v>0</v>
      </c>
      <c r="AK137" s="8">
        <v>0</v>
      </c>
      <c r="AL137" s="8">
        <v>0</v>
      </c>
      <c r="AM137" s="8">
        <v>0</v>
      </c>
      <c r="AN137" s="8">
        <v>0</v>
      </c>
      <c r="AO137" s="8">
        <v>0</v>
      </c>
      <c r="AP137" s="8">
        <v>0</v>
      </c>
      <c r="AQ137" s="7">
        <f t="shared" ref="AQ137" si="351">SUM(AF137:AP137)</f>
        <v>0</v>
      </c>
      <c r="AR137" s="214" t="s">
        <v>464</v>
      </c>
      <c r="AS137" s="3" t="str">
        <f t="shared" si="302"/>
        <v>Forráshiányos a feladat!</v>
      </c>
      <c r="AU137" s="216" t="s">
        <v>465</v>
      </c>
      <c r="AV137" s="216" t="s">
        <v>132</v>
      </c>
      <c r="AW137" s="217">
        <f>COUNTA($G$3:G137)</f>
        <v>134</v>
      </c>
      <c r="AY137" s="9">
        <f>VLOOKUP($G137,Összesítő!$B:$F,3,FALSE)</f>
        <v>4194</v>
      </c>
      <c r="AZ137" s="9">
        <f t="shared" si="303"/>
        <v>39</v>
      </c>
      <c r="BA137" s="5">
        <f t="shared" si="304"/>
        <v>1</v>
      </c>
      <c r="BB137" s="5" t="str">
        <f t="shared" si="305"/>
        <v>H</v>
      </c>
      <c r="BC137" s="5">
        <f t="shared" ref="BC137" si="352">IF(OR(BB137="R",BB137="RH"),1,0)</f>
        <v>0</v>
      </c>
      <c r="BD137" s="5">
        <f t="shared" si="307"/>
        <v>0</v>
      </c>
      <c r="BE137" s="5">
        <f t="shared" si="308"/>
        <v>0</v>
      </c>
      <c r="BF137" s="9" t="str">
        <f t="shared" si="309"/>
        <v>Nem rövidtávú a feladat.</v>
      </c>
      <c r="BG137" s="5">
        <f t="shared" si="310"/>
        <v>1</v>
      </c>
      <c r="BH137" s="5">
        <f t="shared" si="311"/>
        <v>1</v>
      </c>
      <c r="BI137" s="5">
        <f t="shared" si="312"/>
        <v>1</v>
      </c>
      <c r="BJ137" s="5">
        <f t="shared" si="313"/>
        <v>1</v>
      </c>
      <c r="BK137" s="5">
        <f t="shared" ref="BK137" si="353">IF(AND($BJ137=1,$O137=$AQ137),1,IF(AND($BJ137=1,$O137&gt;$AQ137,AR137="igen"),1,0))</f>
        <v>1</v>
      </c>
      <c r="BL137" s="4" t="str">
        <f t="shared" si="315"/>
        <v>Forráshiányos a feladat!</v>
      </c>
      <c r="BM137" s="5">
        <f t="shared" si="316"/>
        <v>0</v>
      </c>
      <c r="BN137" s="5">
        <f t="shared" si="317"/>
        <v>1</v>
      </c>
      <c r="BO137" s="5">
        <f t="shared" si="318"/>
        <v>0</v>
      </c>
      <c r="BP137" s="5">
        <f t="shared" si="319"/>
        <v>0</v>
      </c>
      <c r="BQ137" s="5">
        <f t="shared" si="320"/>
        <v>0</v>
      </c>
      <c r="BR137" s="9">
        <f t="shared" si="321"/>
        <v>0</v>
      </c>
      <c r="BS137" s="5">
        <f t="shared" si="322"/>
        <v>0</v>
      </c>
      <c r="BT137" s="5">
        <f t="shared" si="323"/>
        <v>0</v>
      </c>
      <c r="BU137" s="5">
        <f t="shared" si="324"/>
        <v>1</v>
      </c>
      <c r="BV137" s="5">
        <f t="shared" si="325"/>
        <v>1</v>
      </c>
      <c r="BW137" s="5">
        <f t="shared" si="326"/>
        <v>1</v>
      </c>
      <c r="BX137" s="5">
        <f t="shared" si="327"/>
        <v>1</v>
      </c>
      <c r="BY137" s="5">
        <f t="shared" si="328"/>
        <v>1</v>
      </c>
      <c r="BZ137" s="5">
        <f t="shared" si="329"/>
        <v>1</v>
      </c>
      <c r="CA137" s="5">
        <f t="shared" si="330"/>
        <v>1</v>
      </c>
      <c r="CB137" s="5">
        <f t="shared" si="331"/>
        <v>1</v>
      </c>
      <c r="CC137" s="5">
        <f t="shared" si="332"/>
        <v>1</v>
      </c>
      <c r="CD137" s="5" t="str">
        <f t="shared" si="333"/>
        <v>?</v>
      </c>
      <c r="CE137" s="4" t="str">
        <f t="shared" ref="CE137" si="354">IF($BA137=0,$CD137,IF($BG137=0,"I. ütem forrása nincs kitöltve!",IF($BJ137=0,"II. ütem forrása nincs kitöltve!",IF($BD137=1,"Költségek üteme nem megfelelő (az időtartam és a költség üteme eltér)!",IF(AND(BH137=0,$BA137=1,$BJ137=1,$BD137=1),"Kötelező cellák kitöltve, de az I. ütem forrása hibás!",IF(AND(BJ137=0,$BA137=1,$BJ137=1,$BD137=1),"Kötelező cellák kitöltve, de a II. ütem forrása hibás!",IF(AND($BO137=1,$AZ137&lt;30),"Nullás a rövidtávú feladat és rövid (hiányzik) a hozzá tartozó indoklás!",IF(AND($BP137=1,$AZ137&lt;30),"Nullás a hosszútávú feladat és rövid (hiányzik) a hozzá tartozó indoklás!",IF(AND(BN137=1,C137="1811_RENDKÍVÜLI"),"II. ütemre nem tervezhet Rendkívüli feladatot!",IF(BH137=0,AD137,IF(BK137=0,AS137,IF(AND(BC137=1,$P137&gt;$N137),"EM rendelet 2. melléklet terhére elszámolt költség nem lehet nagyobb az I. ütemre tervezett tényleges költségnél!",IF($AC137&gt;$N137,"Többlet forrást jelölt meg az I. ütemnél! A forrás ne legyen több a költségnél.",IF($AQ137&gt;$O137,"Többlet forrást jelölt meg a II. ütemnél! A forrás ne legyen több a költségnél.","Kitöltés rendben!"))))))))))))))</f>
        <v>Kitöltés rendben!</v>
      </c>
      <c r="CF137" s="5">
        <f t="shared" ref="CF137" si="355">IF(A137="Kitöltés rendben!",1,0)</f>
        <v>1</v>
      </c>
      <c r="CG137" s="5">
        <f t="shared" si="336"/>
        <v>0</v>
      </c>
      <c r="CH137" s="5">
        <f t="shared" si="337"/>
        <v>1</v>
      </c>
    </row>
    <row r="138" spans="1:86" s="2" customFormat="1" ht="31.5" hidden="1" customHeight="1" x14ac:dyDescent="0.25">
      <c r="A138" s="1" t="str">
        <f t="shared" si="297"/>
        <v>Kitöltés rendben!</v>
      </c>
      <c r="B138" s="203">
        <v>0</v>
      </c>
      <c r="C138" s="202" t="s">
        <v>113</v>
      </c>
      <c r="D138" s="204" t="s">
        <v>420</v>
      </c>
      <c r="E138" s="204" t="s">
        <v>462</v>
      </c>
      <c r="F138" s="205" t="str">
        <f>VLOOKUP($G138,Összesítő!$B:$F,2,FALSE)</f>
        <v>21-07278-1-001-00-10</v>
      </c>
      <c r="G138" s="202" t="s">
        <v>227</v>
      </c>
      <c r="H138" s="205" t="str">
        <f>AY138&amp;"_"&amp;AW138&amp;"_FIV_"&amp;LEFT(Előlap!$B$6,4)</f>
        <v>4194_135_FIV_2026</v>
      </c>
      <c r="I138" s="205" t="str">
        <f>VLOOKUP($G138,Összesítő!$B:$F,5,FALSE)</f>
        <v>Püspökmolnári</v>
      </c>
      <c r="J138" s="205" t="str">
        <f>VLOOKUP($G138,Összesítő!$B:$F,4,FALSE)</f>
        <v>Püspökmolnári Község Önkormányzata</v>
      </c>
      <c r="K138" s="7">
        <f t="shared" si="298"/>
        <v>0</v>
      </c>
      <c r="L138" s="203">
        <v>2027</v>
      </c>
      <c r="M138" s="203">
        <v>2027</v>
      </c>
      <c r="N138" s="13">
        <v>0</v>
      </c>
      <c r="O138" s="8">
        <v>0</v>
      </c>
      <c r="P138" s="8">
        <v>0</v>
      </c>
      <c r="R138" s="8">
        <v>0</v>
      </c>
      <c r="S138" s="8">
        <v>0</v>
      </c>
      <c r="T138" s="8">
        <v>0</v>
      </c>
      <c r="U138" s="8">
        <v>0</v>
      </c>
      <c r="V138" s="8">
        <v>0</v>
      </c>
      <c r="W138" s="8">
        <v>0</v>
      </c>
      <c r="X138" s="8">
        <v>0</v>
      </c>
      <c r="Y138" s="8">
        <v>0</v>
      </c>
      <c r="Z138" s="8">
        <v>0</v>
      </c>
      <c r="AA138" s="8">
        <v>0</v>
      </c>
      <c r="AB138" s="8">
        <v>0</v>
      </c>
      <c r="AC138" s="7">
        <f t="shared" si="299"/>
        <v>0</v>
      </c>
      <c r="AD138" s="3" t="str">
        <f t="shared" si="300"/>
        <v>A forrás egyenlő a költséggel (I.ütem).</v>
      </c>
      <c r="AF138" s="8">
        <v>0</v>
      </c>
      <c r="AG138" s="8">
        <v>0</v>
      </c>
      <c r="AH138" s="8">
        <v>0</v>
      </c>
      <c r="AI138" s="8">
        <v>0</v>
      </c>
      <c r="AJ138" s="8">
        <v>0</v>
      </c>
      <c r="AK138" s="8">
        <v>0</v>
      </c>
      <c r="AL138" s="8">
        <v>0</v>
      </c>
      <c r="AM138" s="8">
        <v>0</v>
      </c>
      <c r="AN138" s="8">
        <v>0</v>
      </c>
      <c r="AO138" s="8">
        <v>0</v>
      </c>
      <c r="AP138" s="8">
        <v>0</v>
      </c>
      <c r="AQ138" s="7">
        <f t="shared" si="301"/>
        <v>0</v>
      </c>
      <c r="AR138" s="202" t="s">
        <v>464</v>
      </c>
      <c r="AS138" s="3" t="str">
        <f t="shared" si="302"/>
        <v>Nem hosszútávú a feladat.</v>
      </c>
      <c r="AU138" s="204" t="s">
        <v>465</v>
      </c>
      <c r="AV138" s="204" t="s">
        <v>132</v>
      </c>
      <c r="AW138" s="205">
        <f>COUNTA($G$3:G138)</f>
        <v>135</v>
      </c>
      <c r="AY138" s="9">
        <f>VLOOKUP($G138,Összesítő!$B:$F,3,FALSE)</f>
        <v>4194</v>
      </c>
      <c r="AZ138" s="9">
        <f t="shared" si="303"/>
        <v>39</v>
      </c>
      <c r="BA138" s="5">
        <f t="shared" si="304"/>
        <v>1</v>
      </c>
      <c r="BB138" s="5" t="str">
        <f t="shared" si="305"/>
        <v>R</v>
      </c>
      <c r="BC138" s="5">
        <f t="shared" si="306"/>
        <v>1</v>
      </c>
      <c r="BD138" s="5">
        <f t="shared" si="307"/>
        <v>0</v>
      </c>
      <c r="BE138" s="5">
        <f t="shared" si="308"/>
        <v>0</v>
      </c>
      <c r="BF138" s="9" t="str">
        <f t="shared" si="309"/>
        <v>A forrás egyenlő a költséggel (I.ütem).</v>
      </c>
      <c r="BG138" s="5">
        <f t="shared" si="310"/>
        <v>1</v>
      </c>
      <c r="BH138" s="5">
        <f t="shared" si="311"/>
        <v>1</v>
      </c>
      <c r="BI138" s="5">
        <f t="shared" si="312"/>
        <v>0</v>
      </c>
      <c r="BJ138" s="5">
        <f t="shared" si="313"/>
        <v>1</v>
      </c>
      <c r="BK138" s="5">
        <f t="shared" si="314"/>
        <v>1</v>
      </c>
      <c r="BL138" s="4" t="str">
        <f t="shared" si="315"/>
        <v>Nem hosszútávú a feladat.</v>
      </c>
      <c r="BM138" s="5">
        <f t="shared" si="316"/>
        <v>1</v>
      </c>
      <c r="BN138" s="5">
        <f t="shared" si="317"/>
        <v>0</v>
      </c>
      <c r="BO138" s="5">
        <f t="shared" si="318"/>
        <v>1</v>
      </c>
      <c r="BP138" s="5">
        <f t="shared" si="319"/>
        <v>0</v>
      </c>
      <c r="BQ138" s="5">
        <f t="shared" si="320"/>
        <v>1</v>
      </c>
      <c r="BR138" s="9" t="str">
        <f t="shared" si="321"/>
        <v>Nincs hosszútávú terv!</v>
      </c>
      <c r="BS138" s="5">
        <f t="shared" si="322"/>
        <v>1</v>
      </c>
      <c r="BT138" s="5">
        <f t="shared" si="323"/>
        <v>0</v>
      </c>
      <c r="BU138" s="5">
        <f t="shared" si="324"/>
        <v>1</v>
      </c>
      <c r="BV138" s="5">
        <f t="shared" si="325"/>
        <v>1</v>
      </c>
      <c r="BW138" s="5">
        <f t="shared" si="326"/>
        <v>1</v>
      </c>
      <c r="BX138" s="5">
        <f t="shared" si="327"/>
        <v>1</v>
      </c>
      <c r="BY138" s="5">
        <f t="shared" si="328"/>
        <v>1</v>
      </c>
      <c r="BZ138" s="5">
        <f t="shared" si="329"/>
        <v>1</v>
      </c>
      <c r="CA138" s="5">
        <f t="shared" si="330"/>
        <v>1</v>
      </c>
      <c r="CB138" s="5">
        <f t="shared" si="331"/>
        <v>1</v>
      </c>
      <c r="CC138" s="5">
        <f t="shared" si="332"/>
        <v>1</v>
      </c>
      <c r="CD138" s="5" t="str">
        <f t="shared" si="333"/>
        <v>?</v>
      </c>
      <c r="CE138" s="4" t="str">
        <f t="shared" si="334"/>
        <v>Kitöltés rendben!</v>
      </c>
      <c r="CF138" s="5">
        <f t="shared" si="335"/>
        <v>1</v>
      </c>
      <c r="CG138" s="5">
        <f t="shared" si="336"/>
        <v>1</v>
      </c>
      <c r="CH138" s="5">
        <f t="shared" si="337"/>
        <v>0</v>
      </c>
    </row>
    <row r="139" spans="1:86" s="2" customFormat="1" ht="60" hidden="1" customHeight="1" x14ac:dyDescent="0.25">
      <c r="A139" s="1" t="str">
        <f t="shared" si="297"/>
        <v>Kitöltés rendben!</v>
      </c>
      <c r="B139" s="203">
        <v>2</v>
      </c>
      <c r="C139" s="202" t="s">
        <v>98</v>
      </c>
      <c r="D139" s="204" t="s">
        <v>445</v>
      </c>
      <c r="E139" s="204" t="s">
        <v>462</v>
      </c>
      <c r="F139" s="205" t="str">
        <f>VLOOKUP($G139,Összesítő!$B:$F,2,FALSE)</f>
        <v>21-04640-1-001-00-00</v>
      </c>
      <c r="G139" s="202" t="s">
        <v>219</v>
      </c>
      <c r="H139" s="205" t="str">
        <f>AY139&amp;"_"&amp;AW139&amp;"_FIV_"&amp;LEFT(Előlap!$B$6,4)</f>
        <v>4192_136_FIV_2026</v>
      </c>
      <c r="I139" s="205" t="str">
        <f>VLOOKUP($G139,Összesítő!$B:$F,5,FALSE)</f>
        <v>Kám</v>
      </c>
      <c r="J139" s="205" t="str">
        <f>VLOOKUP($G139,Összesítő!$B:$F,4,FALSE)</f>
        <v>Kám Község Önkormányzata</v>
      </c>
      <c r="K139" s="7">
        <f t="shared" si="298"/>
        <v>2500000</v>
      </c>
      <c r="L139" s="203">
        <v>2028</v>
      </c>
      <c r="M139" s="203">
        <v>2028</v>
      </c>
      <c r="N139" s="13">
        <v>0</v>
      </c>
      <c r="O139" s="8">
        <v>2500000</v>
      </c>
      <c r="P139" s="8">
        <v>0</v>
      </c>
      <c r="R139" s="8">
        <v>0</v>
      </c>
      <c r="S139" s="8">
        <v>0</v>
      </c>
      <c r="T139" s="8">
        <v>0</v>
      </c>
      <c r="U139" s="8">
        <v>0</v>
      </c>
      <c r="V139" s="8">
        <v>0</v>
      </c>
      <c r="W139" s="8">
        <v>0</v>
      </c>
      <c r="X139" s="8">
        <v>0</v>
      </c>
      <c r="Y139" s="8">
        <v>0</v>
      </c>
      <c r="Z139" s="8">
        <v>0</v>
      </c>
      <c r="AA139" s="8">
        <v>0</v>
      </c>
      <c r="AB139" s="8">
        <v>0</v>
      </c>
      <c r="AC139" s="7">
        <f t="shared" si="299"/>
        <v>0</v>
      </c>
      <c r="AD139" s="3" t="str">
        <f t="shared" si="300"/>
        <v>Nem rövidtávú a feladat.</v>
      </c>
      <c r="AF139" s="8">
        <v>4250</v>
      </c>
      <c r="AG139" s="8">
        <v>0</v>
      </c>
      <c r="AH139" s="8">
        <v>0</v>
      </c>
      <c r="AI139" s="8">
        <v>0</v>
      </c>
      <c r="AJ139" s="8">
        <v>0</v>
      </c>
      <c r="AK139" s="8">
        <v>0</v>
      </c>
      <c r="AL139" s="8">
        <v>0</v>
      </c>
      <c r="AM139" s="8">
        <v>0</v>
      </c>
      <c r="AN139" s="8">
        <v>0</v>
      </c>
      <c r="AO139" s="8">
        <v>0</v>
      </c>
      <c r="AP139" s="8">
        <v>0</v>
      </c>
      <c r="AQ139" s="7">
        <f t="shared" si="301"/>
        <v>4250</v>
      </c>
      <c r="AR139" s="202" t="s">
        <v>464</v>
      </c>
      <c r="AS139" s="3" t="str">
        <f t="shared" si="302"/>
        <v>Forráshiányos a feladat!</v>
      </c>
      <c r="AU139" s="204" t="s">
        <v>465</v>
      </c>
      <c r="AV139" s="204" t="s">
        <v>132</v>
      </c>
      <c r="AW139" s="205">
        <f>COUNTA($G$3:G139)</f>
        <v>136</v>
      </c>
      <c r="AY139" s="9">
        <f>VLOOKUP($G139,Összesítő!$B:$F,3,FALSE)</f>
        <v>4192</v>
      </c>
      <c r="AZ139" s="9">
        <f t="shared" si="303"/>
        <v>39</v>
      </c>
      <c r="BA139" s="5">
        <f t="shared" si="304"/>
        <v>1</v>
      </c>
      <c r="BB139" s="5" t="str">
        <f t="shared" si="305"/>
        <v>H</v>
      </c>
      <c r="BC139" s="5">
        <f t="shared" si="306"/>
        <v>0</v>
      </c>
      <c r="BD139" s="5">
        <f t="shared" si="307"/>
        <v>0</v>
      </c>
      <c r="BE139" s="5">
        <f t="shared" si="308"/>
        <v>0</v>
      </c>
      <c r="BF139" s="9" t="str">
        <f t="shared" si="309"/>
        <v>Nem rövidtávú a feladat.</v>
      </c>
      <c r="BG139" s="5">
        <f t="shared" si="310"/>
        <v>1</v>
      </c>
      <c r="BH139" s="5">
        <f t="shared" si="311"/>
        <v>1</v>
      </c>
      <c r="BI139" s="5">
        <f t="shared" si="312"/>
        <v>1</v>
      </c>
      <c r="BJ139" s="5">
        <f t="shared" si="313"/>
        <v>1</v>
      </c>
      <c r="BK139" s="5">
        <f t="shared" si="314"/>
        <v>1</v>
      </c>
      <c r="BL139" s="4" t="str">
        <f t="shared" si="315"/>
        <v>Forráshiányos a feladat!</v>
      </c>
      <c r="BM139" s="5">
        <f t="shared" si="316"/>
        <v>0</v>
      </c>
      <c r="BN139" s="5">
        <f t="shared" si="317"/>
        <v>1</v>
      </c>
      <c r="BO139" s="5">
        <f t="shared" si="318"/>
        <v>0</v>
      </c>
      <c r="BP139" s="5">
        <f t="shared" si="319"/>
        <v>0</v>
      </c>
      <c r="BQ139" s="5">
        <f t="shared" si="320"/>
        <v>0</v>
      </c>
      <c r="BR139" s="9">
        <f t="shared" si="321"/>
        <v>0</v>
      </c>
      <c r="BS139" s="5">
        <f t="shared" si="322"/>
        <v>0</v>
      </c>
      <c r="BT139" s="5">
        <f t="shared" si="323"/>
        <v>0</v>
      </c>
      <c r="BU139" s="5">
        <f t="shared" si="324"/>
        <v>1</v>
      </c>
      <c r="BV139" s="5">
        <f t="shared" si="325"/>
        <v>1</v>
      </c>
      <c r="BW139" s="5">
        <f t="shared" si="326"/>
        <v>1</v>
      </c>
      <c r="BX139" s="5">
        <f t="shared" si="327"/>
        <v>1</v>
      </c>
      <c r="BY139" s="5">
        <f t="shared" si="328"/>
        <v>1</v>
      </c>
      <c r="BZ139" s="5">
        <f t="shared" si="329"/>
        <v>1</v>
      </c>
      <c r="CA139" s="5">
        <f t="shared" si="330"/>
        <v>1</v>
      </c>
      <c r="CB139" s="5">
        <f t="shared" si="331"/>
        <v>1</v>
      </c>
      <c r="CC139" s="5">
        <f t="shared" si="332"/>
        <v>1</v>
      </c>
      <c r="CD139" s="5" t="str">
        <f t="shared" si="333"/>
        <v>?</v>
      </c>
      <c r="CE139" s="4" t="str">
        <f t="shared" si="334"/>
        <v>Kitöltés rendben!</v>
      </c>
      <c r="CF139" s="5">
        <f t="shared" si="335"/>
        <v>1</v>
      </c>
      <c r="CG139" s="5">
        <f t="shared" si="336"/>
        <v>0</v>
      </c>
      <c r="CH139" s="5">
        <f t="shared" si="337"/>
        <v>1</v>
      </c>
    </row>
    <row r="140" spans="1:86" s="2" customFormat="1" ht="31.5" hidden="1" customHeight="1" x14ac:dyDescent="0.25">
      <c r="A140" s="1" t="str">
        <f t="shared" si="297"/>
        <v>Kitöltés rendben!</v>
      </c>
      <c r="B140" s="203">
        <v>2</v>
      </c>
      <c r="C140" s="202" t="s">
        <v>75</v>
      </c>
      <c r="D140" s="204" t="s">
        <v>440</v>
      </c>
      <c r="E140" s="204" t="s">
        <v>462</v>
      </c>
      <c r="F140" s="205" t="str">
        <f>VLOOKUP($G140,Összesítő!$B:$F,2,FALSE)</f>
        <v>21-04640-1-001-00-00</v>
      </c>
      <c r="G140" s="202" t="s">
        <v>219</v>
      </c>
      <c r="H140" s="205" t="str">
        <f>AY140&amp;"_"&amp;AW140&amp;"_FIV_"&amp;LEFT(Előlap!$B$6,4)</f>
        <v>4192_137_FIV_2026</v>
      </c>
      <c r="I140" s="205" t="str">
        <f>VLOOKUP($G140,Összesítő!$B:$F,5,FALSE)</f>
        <v>Kám</v>
      </c>
      <c r="J140" s="205" t="str">
        <f>VLOOKUP($G140,Összesítő!$B:$F,4,FALSE)</f>
        <v>Kám Község Önkormányzata</v>
      </c>
      <c r="K140" s="7">
        <f t="shared" si="298"/>
        <v>15000</v>
      </c>
      <c r="L140" s="203">
        <v>2028</v>
      </c>
      <c r="M140" s="203">
        <v>2028</v>
      </c>
      <c r="N140" s="13">
        <v>0</v>
      </c>
      <c r="O140" s="8">
        <v>15000</v>
      </c>
      <c r="P140" s="8">
        <v>0</v>
      </c>
      <c r="R140" s="8">
        <v>0</v>
      </c>
      <c r="S140" s="8">
        <v>0</v>
      </c>
      <c r="T140" s="8">
        <v>0</v>
      </c>
      <c r="U140" s="8">
        <v>0</v>
      </c>
      <c r="V140" s="8">
        <v>0</v>
      </c>
      <c r="W140" s="8">
        <v>0</v>
      </c>
      <c r="X140" s="8">
        <v>0</v>
      </c>
      <c r="Y140" s="8">
        <v>0</v>
      </c>
      <c r="Z140" s="8">
        <v>0</v>
      </c>
      <c r="AA140" s="8">
        <v>0</v>
      </c>
      <c r="AB140" s="8">
        <v>0</v>
      </c>
      <c r="AC140" s="7">
        <f t="shared" si="299"/>
        <v>0</v>
      </c>
      <c r="AD140" s="3" t="str">
        <f t="shared" si="300"/>
        <v>Nem rövidtávú a feladat.</v>
      </c>
      <c r="AF140" s="8">
        <v>50</v>
      </c>
      <c r="AG140" s="8">
        <v>0</v>
      </c>
      <c r="AH140" s="8">
        <v>0</v>
      </c>
      <c r="AI140" s="8">
        <v>0</v>
      </c>
      <c r="AJ140" s="8">
        <v>0</v>
      </c>
      <c r="AK140" s="8">
        <v>0</v>
      </c>
      <c r="AL140" s="8">
        <v>0</v>
      </c>
      <c r="AM140" s="8">
        <v>0</v>
      </c>
      <c r="AN140" s="8">
        <v>0</v>
      </c>
      <c r="AO140" s="8">
        <v>0</v>
      </c>
      <c r="AP140" s="8">
        <v>0</v>
      </c>
      <c r="AQ140" s="7">
        <f t="shared" si="301"/>
        <v>50</v>
      </c>
      <c r="AR140" s="202" t="s">
        <v>464</v>
      </c>
      <c r="AS140" s="3" t="str">
        <f t="shared" si="302"/>
        <v>Forráshiányos a feladat!</v>
      </c>
      <c r="AU140" s="204" t="s">
        <v>465</v>
      </c>
      <c r="AV140" s="204" t="s">
        <v>132</v>
      </c>
      <c r="AW140" s="205">
        <f>COUNTA($G$3:G140)</f>
        <v>137</v>
      </c>
      <c r="AY140" s="9">
        <f>VLOOKUP($G140,Összesítő!$B:$F,3,FALSE)</f>
        <v>4192</v>
      </c>
      <c r="AZ140" s="9">
        <f t="shared" si="303"/>
        <v>39</v>
      </c>
      <c r="BA140" s="5">
        <f t="shared" si="304"/>
        <v>1</v>
      </c>
      <c r="BB140" s="5" t="str">
        <f t="shared" si="305"/>
        <v>H</v>
      </c>
      <c r="BC140" s="5">
        <f t="shared" si="306"/>
        <v>0</v>
      </c>
      <c r="BD140" s="5">
        <f t="shared" si="307"/>
        <v>0</v>
      </c>
      <c r="BE140" s="5">
        <f t="shared" si="308"/>
        <v>0</v>
      </c>
      <c r="BF140" s="9" t="str">
        <f t="shared" si="309"/>
        <v>Nem rövidtávú a feladat.</v>
      </c>
      <c r="BG140" s="5">
        <f t="shared" si="310"/>
        <v>1</v>
      </c>
      <c r="BH140" s="5">
        <f t="shared" si="311"/>
        <v>1</v>
      </c>
      <c r="BI140" s="5">
        <f t="shared" si="312"/>
        <v>1</v>
      </c>
      <c r="BJ140" s="5">
        <f t="shared" si="313"/>
        <v>1</v>
      </c>
      <c r="BK140" s="5">
        <f t="shared" si="314"/>
        <v>1</v>
      </c>
      <c r="BL140" s="4" t="str">
        <f t="shared" si="315"/>
        <v>Forráshiányos a feladat!</v>
      </c>
      <c r="BM140" s="5">
        <f t="shared" si="316"/>
        <v>0</v>
      </c>
      <c r="BN140" s="5">
        <f t="shared" si="317"/>
        <v>1</v>
      </c>
      <c r="BO140" s="5">
        <f t="shared" si="318"/>
        <v>0</v>
      </c>
      <c r="BP140" s="5">
        <f t="shared" si="319"/>
        <v>0</v>
      </c>
      <c r="BQ140" s="5">
        <f t="shared" si="320"/>
        <v>0</v>
      </c>
      <c r="BR140" s="9">
        <f t="shared" si="321"/>
        <v>0</v>
      </c>
      <c r="BS140" s="5">
        <f t="shared" si="322"/>
        <v>0</v>
      </c>
      <c r="BT140" s="5">
        <f t="shared" si="323"/>
        <v>0</v>
      </c>
      <c r="BU140" s="5">
        <f t="shared" si="324"/>
        <v>1</v>
      </c>
      <c r="BV140" s="5">
        <f t="shared" si="325"/>
        <v>1</v>
      </c>
      <c r="BW140" s="5">
        <f t="shared" si="326"/>
        <v>1</v>
      </c>
      <c r="BX140" s="5">
        <f t="shared" si="327"/>
        <v>1</v>
      </c>
      <c r="BY140" s="5">
        <f t="shared" si="328"/>
        <v>1</v>
      </c>
      <c r="BZ140" s="5">
        <f t="shared" si="329"/>
        <v>1</v>
      </c>
      <c r="CA140" s="5">
        <f t="shared" si="330"/>
        <v>1</v>
      </c>
      <c r="CB140" s="5">
        <f t="shared" si="331"/>
        <v>1</v>
      </c>
      <c r="CC140" s="5">
        <f t="shared" si="332"/>
        <v>1</v>
      </c>
      <c r="CD140" s="5" t="str">
        <f t="shared" si="333"/>
        <v>?</v>
      </c>
      <c r="CE140" s="4" t="str">
        <f t="shared" si="334"/>
        <v>Kitöltés rendben!</v>
      </c>
      <c r="CF140" s="5">
        <f t="shared" si="335"/>
        <v>1</v>
      </c>
      <c r="CG140" s="5">
        <f t="shared" si="336"/>
        <v>0</v>
      </c>
      <c r="CH140" s="5">
        <f t="shared" si="337"/>
        <v>1</v>
      </c>
    </row>
    <row r="141" spans="1:86" s="2" customFormat="1" ht="31.5" hidden="1" customHeight="1" x14ac:dyDescent="0.25">
      <c r="A141" s="1" t="str">
        <f t="shared" ref="A141" si="356">IF($G141="","Nincs VKR kiválasztva!",CE141)</f>
        <v>Kitöltés rendben!</v>
      </c>
      <c r="B141" s="215">
        <v>2</v>
      </c>
      <c r="C141" s="214" t="s">
        <v>108</v>
      </c>
      <c r="D141" s="216" t="s">
        <v>467</v>
      </c>
      <c r="E141" s="216" t="s">
        <v>462</v>
      </c>
      <c r="F141" s="217" t="str">
        <f>VLOOKUP($G141,Összesítő!$B:$F,2,FALSE)</f>
        <v>21-04640-1-001-00-00</v>
      </c>
      <c r="G141" s="214" t="s">
        <v>219</v>
      </c>
      <c r="H141" s="217" t="str">
        <f>AY141&amp;"_"&amp;AW141&amp;"_FIV_"&amp;LEFT(Előlap!$B$6,4)</f>
        <v>4192_138_FIV_2026</v>
      </c>
      <c r="I141" s="217" t="str">
        <f>VLOOKUP($G141,Összesítő!$B:$F,5,FALSE)</f>
        <v>Kám</v>
      </c>
      <c r="J141" s="217" t="str">
        <f>VLOOKUP($G141,Összesítő!$B:$F,4,FALSE)</f>
        <v>Kám Község Önkormányzata</v>
      </c>
      <c r="K141" s="7">
        <f t="shared" ref="K141" si="357">N141+O141</f>
        <v>20000</v>
      </c>
      <c r="L141" s="215">
        <v>2028</v>
      </c>
      <c r="M141" s="215">
        <v>2036</v>
      </c>
      <c r="N141" s="13">
        <v>0</v>
      </c>
      <c r="O141" s="8">
        <v>20000</v>
      </c>
      <c r="P141" s="8">
        <v>0</v>
      </c>
      <c r="R141" s="8">
        <v>0</v>
      </c>
      <c r="S141" s="8">
        <v>0</v>
      </c>
      <c r="T141" s="8">
        <v>0</v>
      </c>
      <c r="U141" s="8">
        <v>0</v>
      </c>
      <c r="V141" s="8">
        <v>0</v>
      </c>
      <c r="W141" s="8">
        <v>0</v>
      </c>
      <c r="X141" s="8">
        <v>0</v>
      </c>
      <c r="Y141" s="8">
        <v>0</v>
      </c>
      <c r="Z141" s="8">
        <v>0</v>
      </c>
      <c r="AA141" s="8">
        <v>0</v>
      </c>
      <c r="AB141" s="8">
        <v>0</v>
      </c>
      <c r="AC141" s="7">
        <f t="shared" ref="AC141" si="358">SUM(R141:AB141)</f>
        <v>0</v>
      </c>
      <c r="AD141" s="3" t="str">
        <f t="shared" ref="AD141" si="359">IF($G141="","Nincs VKR kiválasztva!",IF(BA141=0,"Hiányos kitöltés!",BF141))</f>
        <v>Nem rövidtávú a feladat.</v>
      </c>
      <c r="AF141" s="8">
        <v>0</v>
      </c>
      <c r="AG141" s="8">
        <v>0</v>
      </c>
      <c r="AH141" s="8">
        <v>0</v>
      </c>
      <c r="AI141" s="8">
        <v>0</v>
      </c>
      <c r="AJ141" s="8">
        <v>0</v>
      </c>
      <c r="AK141" s="8">
        <v>0</v>
      </c>
      <c r="AL141" s="8">
        <v>0</v>
      </c>
      <c r="AM141" s="8">
        <v>0</v>
      </c>
      <c r="AN141" s="8">
        <v>0</v>
      </c>
      <c r="AO141" s="8">
        <v>0</v>
      </c>
      <c r="AP141" s="8">
        <v>0</v>
      </c>
      <c r="AQ141" s="7">
        <f t="shared" ref="AQ141" si="360">SUM(AF141:AP141)</f>
        <v>0</v>
      </c>
      <c r="AR141" s="214" t="s">
        <v>464</v>
      </c>
      <c r="AS141" s="3" t="str">
        <f t="shared" si="302"/>
        <v>Forráshiányos a feladat!</v>
      </c>
      <c r="AU141" s="216" t="s">
        <v>465</v>
      </c>
      <c r="AV141" s="216" t="s">
        <v>132</v>
      </c>
      <c r="AW141" s="217">
        <f>COUNTA($G$3:G141)</f>
        <v>138</v>
      </c>
      <c r="AY141" s="9">
        <f>VLOOKUP($G141,Összesítő!$B:$F,3,FALSE)</f>
        <v>4192</v>
      </c>
      <c r="AZ141" s="9">
        <f t="shared" si="303"/>
        <v>39</v>
      </c>
      <c r="BA141" s="5">
        <f t="shared" si="304"/>
        <v>1</v>
      </c>
      <c r="BB141" s="5" t="str">
        <f t="shared" si="305"/>
        <v>H</v>
      </c>
      <c r="BC141" s="5">
        <f t="shared" ref="BC141" si="361">IF(OR(BB141="R",BB141="RH"),1,0)</f>
        <v>0</v>
      </c>
      <c r="BD141" s="5">
        <f t="shared" si="307"/>
        <v>0</v>
      </c>
      <c r="BE141" s="5">
        <f t="shared" si="308"/>
        <v>0</v>
      </c>
      <c r="BF141" s="9" t="str">
        <f t="shared" si="309"/>
        <v>Nem rövidtávú a feladat.</v>
      </c>
      <c r="BG141" s="5">
        <f t="shared" si="310"/>
        <v>1</v>
      </c>
      <c r="BH141" s="5">
        <f t="shared" si="311"/>
        <v>1</v>
      </c>
      <c r="BI141" s="5">
        <f t="shared" si="312"/>
        <v>1</v>
      </c>
      <c r="BJ141" s="5">
        <f t="shared" si="313"/>
        <v>1</v>
      </c>
      <c r="BK141" s="5">
        <f t="shared" ref="BK141" si="362">IF(AND($BJ141=1,$O141=$AQ141),1,IF(AND($BJ141=1,$O141&gt;$AQ141,AR141="igen"),1,0))</f>
        <v>1</v>
      </c>
      <c r="BL141" s="4" t="str">
        <f t="shared" si="315"/>
        <v>Forráshiányos a feladat!</v>
      </c>
      <c r="BM141" s="5">
        <f t="shared" si="316"/>
        <v>0</v>
      </c>
      <c r="BN141" s="5">
        <f t="shared" si="317"/>
        <v>1</v>
      </c>
      <c r="BO141" s="5">
        <f t="shared" si="318"/>
        <v>0</v>
      </c>
      <c r="BP141" s="5">
        <f t="shared" si="319"/>
        <v>0</v>
      </c>
      <c r="BQ141" s="5">
        <f t="shared" si="320"/>
        <v>0</v>
      </c>
      <c r="BR141" s="9">
        <f t="shared" si="321"/>
        <v>0</v>
      </c>
      <c r="BS141" s="5">
        <f t="shared" si="322"/>
        <v>0</v>
      </c>
      <c r="BT141" s="5">
        <f t="shared" si="323"/>
        <v>0</v>
      </c>
      <c r="BU141" s="5">
        <f t="shared" si="324"/>
        <v>1</v>
      </c>
      <c r="BV141" s="5">
        <f t="shared" si="325"/>
        <v>1</v>
      </c>
      <c r="BW141" s="5">
        <f t="shared" si="326"/>
        <v>1</v>
      </c>
      <c r="BX141" s="5">
        <f t="shared" si="327"/>
        <v>1</v>
      </c>
      <c r="BY141" s="5">
        <f t="shared" si="328"/>
        <v>1</v>
      </c>
      <c r="BZ141" s="5">
        <f t="shared" si="329"/>
        <v>1</v>
      </c>
      <c r="CA141" s="5">
        <f t="shared" si="330"/>
        <v>1</v>
      </c>
      <c r="CB141" s="5">
        <f t="shared" si="331"/>
        <v>1</v>
      </c>
      <c r="CC141" s="5">
        <f t="shared" si="332"/>
        <v>1</v>
      </c>
      <c r="CD141" s="5" t="str">
        <f t="shared" si="333"/>
        <v>?</v>
      </c>
      <c r="CE141" s="4" t="str">
        <f t="shared" ref="CE141" si="363">IF($BA141=0,$CD141,IF($BG141=0,"I. ütem forrása nincs kitöltve!",IF($BJ141=0,"II. ütem forrása nincs kitöltve!",IF($BD141=1,"Költségek üteme nem megfelelő (az időtartam és a költség üteme eltér)!",IF(AND(BH141=0,$BA141=1,$BJ141=1,$BD141=1),"Kötelező cellák kitöltve, de az I. ütem forrása hibás!",IF(AND(BJ141=0,$BA141=1,$BJ141=1,$BD141=1),"Kötelező cellák kitöltve, de a II. ütem forrása hibás!",IF(AND($BO141=1,$AZ141&lt;30),"Nullás a rövidtávú feladat és rövid (hiányzik) a hozzá tartozó indoklás!",IF(AND($BP141=1,$AZ141&lt;30),"Nullás a hosszútávú feladat és rövid (hiányzik) a hozzá tartozó indoklás!",IF(AND(BN141=1,C141="1811_RENDKÍVÜLI"),"II. ütemre nem tervezhet Rendkívüli feladatot!",IF(BH141=0,AD141,IF(BK141=0,AS141,IF(AND(BC141=1,$P141&gt;$N141),"EM rendelet 2. melléklet terhére elszámolt költség nem lehet nagyobb az I. ütemre tervezett tényleges költségnél!",IF($AC141&gt;$N141,"Többlet forrást jelölt meg az I. ütemnél! A forrás ne legyen több a költségnél.",IF($AQ141&gt;$O141,"Többlet forrást jelölt meg a II. ütemnél! A forrás ne legyen több a költségnél.","Kitöltés rendben!"))))))))))))))</f>
        <v>Kitöltés rendben!</v>
      </c>
      <c r="CF141" s="5">
        <f t="shared" ref="CF141" si="364">IF(A141="Kitöltés rendben!",1,0)</f>
        <v>1</v>
      </c>
      <c r="CG141" s="5">
        <f t="shared" si="336"/>
        <v>0</v>
      </c>
      <c r="CH141" s="5">
        <f t="shared" si="337"/>
        <v>1</v>
      </c>
    </row>
    <row r="142" spans="1:86" s="2" customFormat="1" ht="31.5" hidden="1" customHeight="1" x14ac:dyDescent="0.25">
      <c r="A142" s="1" t="str">
        <f t="shared" si="297"/>
        <v>Kitöltés rendben!</v>
      </c>
      <c r="B142" s="203">
        <v>0</v>
      </c>
      <c r="C142" s="202" t="s">
        <v>113</v>
      </c>
      <c r="D142" s="204" t="s">
        <v>446</v>
      </c>
      <c r="E142" s="204" t="s">
        <v>462</v>
      </c>
      <c r="F142" s="205" t="str">
        <f>VLOOKUP($G142,Összesítő!$B:$F,2,FALSE)</f>
        <v>21-04640-1-001-00-00</v>
      </c>
      <c r="G142" s="202" t="s">
        <v>219</v>
      </c>
      <c r="H142" s="205" t="str">
        <f>AY142&amp;"_"&amp;AW142&amp;"_FIV_"&amp;LEFT(Előlap!$B$6,4)</f>
        <v>4192_139_FIV_2026</v>
      </c>
      <c r="I142" s="205" t="str">
        <f>VLOOKUP($G142,Összesítő!$B:$F,5,FALSE)</f>
        <v>Kám</v>
      </c>
      <c r="J142" s="205" t="str">
        <f>VLOOKUP($G142,Összesítő!$B:$F,4,FALSE)</f>
        <v>Kám Község Önkormányzata</v>
      </c>
      <c r="K142" s="7">
        <f t="shared" si="298"/>
        <v>0</v>
      </c>
      <c r="L142" s="203">
        <v>2027</v>
      </c>
      <c r="M142" s="203">
        <v>2027</v>
      </c>
      <c r="N142" s="13">
        <v>0</v>
      </c>
      <c r="O142" s="8">
        <v>0</v>
      </c>
      <c r="P142" s="8">
        <v>0</v>
      </c>
      <c r="R142" s="8">
        <v>0</v>
      </c>
      <c r="S142" s="8">
        <v>0</v>
      </c>
      <c r="T142" s="8">
        <v>0</v>
      </c>
      <c r="U142" s="8">
        <v>0</v>
      </c>
      <c r="V142" s="8">
        <v>0</v>
      </c>
      <c r="W142" s="8">
        <v>0</v>
      </c>
      <c r="X142" s="8">
        <v>0</v>
      </c>
      <c r="Y142" s="8">
        <v>0</v>
      </c>
      <c r="Z142" s="8">
        <v>0</v>
      </c>
      <c r="AA142" s="8">
        <v>0</v>
      </c>
      <c r="AB142" s="8">
        <v>0</v>
      </c>
      <c r="AC142" s="7">
        <f t="shared" si="299"/>
        <v>0</v>
      </c>
      <c r="AD142" s="3" t="str">
        <f t="shared" si="300"/>
        <v>A forrás egyenlő a költséggel (I.ütem).</v>
      </c>
      <c r="AF142" s="8">
        <v>0</v>
      </c>
      <c r="AG142" s="8">
        <v>0</v>
      </c>
      <c r="AH142" s="8">
        <v>0</v>
      </c>
      <c r="AI142" s="8">
        <v>0</v>
      </c>
      <c r="AJ142" s="8">
        <v>0</v>
      </c>
      <c r="AK142" s="8">
        <v>0</v>
      </c>
      <c r="AL142" s="8">
        <v>0</v>
      </c>
      <c r="AM142" s="8">
        <v>0</v>
      </c>
      <c r="AN142" s="8">
        <v>0</v>
      </c>
      <c r="AO142" s="8">
        <v>0</v>
      </c>
      <c r="AP142" s="8">
        <v>0</v>
      </c>
      <c r="AQ142" s="7">
        <f t="shared" si="301"/>
        <v>0</v>
      </c>
      <c r="AR142" s="202" t="s">
        <v>464</v>
      </c>
      <c r="AS142" s="3" t="str">
        <f t="shared" si="302"/>
        <v>Nem hosszútávú a feladat.</v>
      </c>
      <c r="AU142" s="204" t="s">
        <v>465</v>
      </c>
      <c r="AV142" s="204" t="s">
        <v>132</v>
      </c>
      <c r="AW142" s="205">
        <f>COUNTA($G$3:G142)</f>
        <v>139</v>
      </c>
      <c r="AY142" s="9">
        <f>VLOOKUP($G142,Összesítő!$B:$F,3,FALSE)</f>
        <v>4192</v>
      </c>
      <c r="AZ142" s="9">
        <f t="shared" si="303"/>
        <v>39</v>
      </c>
      <c r="BA142" s="5">
        <f t="shared" si="304"/>
        <v>1</v>
      </c>
      <c r="BB142" s="5" t="str">
        <f t="shared" si="305"/>
        <v>R</v>
      </c>
      <c r="BC142" s="5">
        <f t="shared" si="306"/>
        <v>1</v>
      </c>
      <c r="BD142" s="5">
        <f t="shared" si="307"/>
        <v>0</v>
      </c>
      <c r="BE142" s="5">
        <f t="shared" si="308"/>
        <v>0</v>
      </c>
      <c r="BF142" s="9" t="str">
        <f t="shared" si="309"/>
        <v>A forrás egyenlő a költséggel (I.ütem).</v>
      </c>
      <c r="BG142" s="5">
        <f t="shared" si="310"/>
        <v>1</v>
      </c>
      <c r="BH142" s="5">
        <f t="shared" si="311"/>
        <v>1</v>
      </c>
      <c r="BI142" s="5">
        <f t="shared" si="312"/>
        <v>0</v>
      </c>
      <c r="BJ142" s="5">
        <f t="shared" si="313"/>
        <v>1</v>
      </c>
      <c r="BK142" s="5">
        <f t="shared" si="314"/>
        <v>1</v>
      </c>
      <c r="BL142" s="4" t="str">
        <f t="shared" si="315"/>
        <v>Nem hosszútávú a feladat.</v>
      </c>
      <c r="BM142" s="5">
        <f t="shared" si="316"/>
        <v>1</v>
      </c>
      <c r="BN142" s="5">
        <f t="shared" si="317"/>
        <v>0</v>
      </c>
      <c r="BO142" s="5">
        <f t="shared" si="318"/>
        <v>1</v>
      </c>
      <c r="BP142" s="5">
        <f t="shared" si="319"/>
        <v>0</v>
      </c>
      <c r="BQ142" s="5">
        <f t="shared" si="320"/>
        <v>1</v>
      </c>
      <c r="BR142" s="9" t="str">
        <f t="shared" si="321"/>
        <v>Nincs hosszútávú terv!</v>
      </c>
      <c r="BS142" s="5">
        <f t="shared" si="322"/>
        <v>1</v>
      </c>
      <c r="BT142" s="5">
        <f t="shared" si="323"/>
        <v>0</v>
      </c>
      <c r="BU142" s="5">
        <f t="shared" si="324"/>
        <v>1</v>
      </c>
      <c r="BV142" s="5">
        <f t="shared" si="325"/>
        <v>1</v>
      </c>
      <c r="BW142" s="5">
        <f t="shared" si="326"/>
        <v>1</v>
      </c>
      <c r="BX142" s="5">
        <f t="shared" si="327"/>
        <v>1</v>
      </c>
      <c r="BY142" s="5">
        <f t="shared" si="328"/>
        <v>1</v>
      </c>
      <c r="BZ142" s="5">
        <f t="shared" si="329"/>
        <v>1</v>
      </c>
      <c r="CA142" s="5">
        <f t="shared" si="330"/>
        <v>1</v>
      </c>
      <c r="CB142" s="5">
        <f t="shared" si="331"/>
        <v>1</v>
      </c>
      <c r="CC142" s="5">
        <f t="shared" si="332"/>
        <v>1</v>
      </c>
      <c r="CD142" s="5" t="str">
        <f t="shared" si="333"/>
        <v>?</v>
      </c>
      <c r="CE142" s="4" t="str">
        <f t="shared" si="334"/>
        <v>Kitöltés rendben!</v>
      </c>
      <c r="CF142" s="5">
        <f t="shared" si="335"/>
        <v>1</v>
      </c>
      <c r="CG142" s="5">
        <f t="shared" si="336"/>
        <v>1</v>
      </c>
      <c r="CH142" s="5">
        <f t="shared" si="337"/>
        <v>0</v>
      </c>
    </row>
    <row r="143" spans="1:86" s="2" customFormat="1" ht="31.5" hidden="1" customHeight="1" x14ac:dyDescent="0.25">
      <c r="A143" s="1" t="str">
        <f t="shared" si="297"/>
        <v>Kitöltés rendben!</v>
      </c>
      <c r="B143" s="203">
        <v>2</v>
      </c>
      <c r="C143" s="202" t="s">
        <v>98</v>
      </c>
      <c r="D143" s="204" t="s">
        <v>416</v>
      </c>
      <c r="E143" s="204" t="s">
        <v>462</v>
      </c>
      <c r="F143" s="205" t="str">
        <f>VLOOKUP($G143,Összesítő!$B:$F,2,FALSE)</f>
        <v>21-13958-1-001-00-12</v>
      </c>
      <c r="G143" s="202" t="s">
        <v>287</v>
      </c>
      <c r="H143" s="205" t="str">
        <f>AY143&amp;"_"&amp;AW143&amp;"_FIV_"&amp;LEFT(Előlap!$B$6,4)</f>
        <v>4209_140_FIV_2026</v>
      </c>
      <c r="I143" s="205" t="str">
        <f>VLOOKUP($G143,Összesítő!$B:$F,5,FALSE)</f>
        <v>Ják</v>
      </c>
      <c r="J143" s="205" t="str">
        <f>VLOOKUP($G143,Összesítő!$B:$F,4,FALSE)</f>
        <v>Ják Község Önkormányzata</v>
      </c>
      <c r="K143" s="7">
        <f t="shared" si="298"/>
        <v>50000</v>
      </c>
      <c r="L143" s="203">
        <v>2028</v>
      </c>
      <c r="M143" s="203">
        <v>2036</v>
      </c>
      <c r="N143" s="13">
        <v>0</v>
      </c>
      <c r="O143" s="8">
        <v>50000</v>
      </c>
      <c r="P143" s="8">
        <v>0</v>
      </c>
      <c r="R143" s="8">
        <v>0</v>
      </c>
      <c r="S143" s="8">
        <v>0</v>
      </c>
      <c r="T143" s="8">
        <v>0</v>
      </c>
      <c r="U143" s="8">
        <v>0</v>
      </c>
      <c r="V143" s="8">
        <v>0</v>
      </c>
      <c r="W143" s="8">
        <v>0</v>
      </c>
      <c r="X143" s="8">
        <v>0</v>
      </c>
      <c r="Y143" s="8">
        <v>0</v>
      </c>
      <c r="Z143" s="8">
        <v>0</v>
      </c>
      <c r="AA143" s="8">
        <v>0</v>
      </c>
      <c r="AB143" s="8">
        <v>0</v>
      </c>
      <c r="AC143" s="7">
        <f t="shared" si="299"/>
        <v>0</v>
      </c>
      <c r="AD143" s="3" t="str">
        <f t="shared" si="300"/>
        <v>Nem rövidtávú a feladat.</v>
      </c>
      <c r="AF143" s="8">
        <v>4400</v>
      </c>
      <c r="AG143" s="8">
        <v>0</v>
      </c>
      <c r="AH143" s="8">
        <v>56</v>
      </c>
      <c r="AI143" s="8">
        <v>0</v>
      </c>
      <c r="AJ143" s="8">
        <v>0</v>
      </c>
      <c r="AK143" s="8">
        <v>0</v>
      </c>
      <c r="AL143" s="8">
        <v>0</v>
      </c>
      <c r="AM143" s="8">
        <v>0</v>
      </c>
      <c r="AN143" s="8">
        <v>0</v>
      </c>
      <c r="AO143" s="8">
        <v>0</v>
      </c>
      <c r="AP143" s="8">
        <v>0</v>
      </c>
      <c r="AQ143" s="7">
        <f t="shared" si="301"/>
        <v>4456</v>
      </c>
      <c r="AR143" s="202" t="s">
        <v>464</v>
      </c>
      <c r="AS143" s="3" t="str">
        <f t="shared" si="302"/>
        <v>Forráshiányos a feladat!</v>
      </c>
      <c r="AU143" s="204" t="s">
        <v>465</v>
      </c>
      <c r="AV143" s="204" t="s">
        <v>132</v>
      </c>
      <c r="AW143" s="205">
        <f>COUNTA($G$3:G143)</f>
        <v>140</v>
      </c>
      <c r="AY143" s="9">
        <f>VLOOKUP($G143,Összesítő!$B:$F,3,FALSE)</f>
        <v>4209</v>
      </c>
      <c r="AZ143" s="9">
        <f t="shared" si="303"/>
        <v>39</v>
      </c>
      <c r="BA143" s="5">
        <f t="shared" si="304"/>
        <v>1</v>
      </c>
      <c r="BB143" s="5" t="str">
        <f t="shared" si="305"/>
        <v>H</v>
      </c>
      <c r="BC143" s="5">
        <f t="shared" si="306"/>
        <v>0</v>
      </c>
      <c r="BD143" s="5">
        <f t="shared" si="307"/>
        <v>0</v>
      </c>
      <c r="BE143" s="5">
        <f t="shared" si="308"/>
        <v>0</v>
      </c>
      <c r="BF143" s="9" t="str">
        <f t="shared" si="309"/>
        <v>Nem rövidtávú a feladat.</v>
      </c>
      <c r="BG143" s="5">
        <f t="shared" si="310"/>
        <v>1</v>
      </c>
      <c r="BH143" s="5">
        <f t="shared" si="311"/>
        <v>1</v>
      </c>
      <c r="BI143" s="5">
        <f t="shared" si="312"/>
        <v>1</v>
      </c>
      <c r="BJ143" s="5">
        <f t="shared" si="313"/>
        <v>1</v>
      </c>
      <c r="BK143" s="5">
        <f t="shared" si="314"/>
        <v>1</v>
      </c>
      <c r="BL143" s="4" t="str">
        <f t="shared" si="315"/>
        <v>Forráshiányos a feladat!</v>
      </c>
      <c r="BM143" s="5">
        <f t="shared" si="316"/>
        <v>0</v>
      </c>
      <c r="BN143" s="5">
        <f t="shared" si="317"/>
        <v>1</v>
      </c>
      <c r="BO143" s="5">
        <f t="shared" si="318"/>
        <v>0</v>
      </c>
      <c r="BP143" s="5">
        <f t="shared" si="319"/>
        <v>0</v>
      </c>
      <c r="BQ143" s="5">
        <f t="shared" si="320"/>
        <v>0</v>
      </c>
      <c r="BR143" s="9">
        <f t="shared" si="321"/>
        <v>0</v>
      </c>
      <c r="BS143" s="5">
        <f t="shared" si="322"/>
        <v>0</v>
      </c>
      <c r="BT143" s="5">
        <f t="shared" si="323"/>
        <v>0</v>
      </c>
      <c r="BU143" s="5">
        <f t="shared" si="324"/>
        <v>1</v>
      </c>
      <c r="BV143" s="5">
        <f t="shared" si="325"/>
        <v>1</v>
      </c>
      <c r="BW143" s="5">
        <f t="shared" si="326"/>
        <v>1</v>
      </c>
      <c r="BX143" s="5">
        <f t="shared" si="327"/>
        <v>1</v>
      </c>
      <c r="BY143" s="5">
        <f t="shared" si="328"/>
        <v>1</v>
      </c>
      <c r="BZ143" s="5">
        <f t="shared" si="329"/>
        <v>1</v>
      </c>
      <c r="CA143" s="5">
        <f t="shared" si="330"/>
        <v>1</v>
      </c>
      <c r="CB143" s="5">
        <f t="shared" si="331"/>
        <v>1</v>
      </c>
      <c r="CC143" s="5">
        <f t="shared" si="332"/>
        <v>1</v>
      </c>
      <c r="CD143" s="5" t="str">
        <f t="shared" si="333"/>
        <v>?</v>
      </c>
      <c r="CE143" s="4" t="str">
        <f t="shared" si="334"/>
        <v>Kitöltés rendben!</v>
      </c>
      <c r="CF143" s="5">
        <f t="shared" si="335"/>
        <v>1</v>
      </c>
      <c r="CG143" s="5">
        <f t="shared" si="336"/>
        <v>0</v>
      </c>
      <c r="CH143" s="5">
        <f t="shared" si="337"/>
        <v>1</v>
      </c>
    </row>
    <row r="144" spans="1:86" s="2" customFormat="1" ht="31.5" hidden="1" customHeight="1" x14ac:dyDescent="0.25">
      <c r="A144" s="1" t="str">
        <f t="shared" si="297"/>
        <v>Kitöltés rendben!</v>
      </c>
      <c r="B144" s="203">
        <v>2</v>
      </c>
      <c r="C144" s="202" t="s">
        <v>75</v>
      </c>
      <c r="D144" s="204" t="s">
        <v>417</v>
      </c>
      <c r="E144" s="204" t="s">
        <v>462</v>
      </c>
      <c r="F144" s="205" t="str">
        <f>VLOOKUP($G144,Összesítő!$B:$F,2,FALSE)</f>
        <v>21-13958-1-001-00-12</v>
      </c>
      <c r="G144" s="202" t="s">
        <v>287</v>
      </c>
      <c r="H144" s="205" t="str">
        <f>AY144&amp;"_"&amp;AW144&amp;"_FIV_"&amp;LEFT(Előlap!$B$6,4)</f>
        <v>4209_141_FIV_2026</v>
      </c>
      <c r="I144" s="205" t="str">
        <f>VLOOKUP($G144,Összesítő!$B:$F,5,FALSE)</f>
        <v>Ják</v>
      </c>
      <c r="J144" s="205" t="str">
        <f>VLOOKUP($G144,Összesítő!$B:$F,4,FALSE)</f>
        <v>Ják Község Önkormányzata</v>
      </c>
      <c r="K144" s="7">
        <f t="shared" si="298"/>
        <v>10000</v>
      </c>
      <c r="L144" s="203">
        <v>2028</v>
      </c>
      <c r="M144" s="203">
        <v>2028</v>
      </c>
      <c r="N144" s="13">
        <v>0</v>
      </c>
      <c r="O144" s="8">
        <v>10000</v>
      </c>
      <c r="P144" s="8">
        <v>0</v>
      </c>
      <c r="R144" s="8">
        <v>0</v>
      </c>
      <c r="S144" s="8">
        <v>0</v>
      </c>
      <c r="T144" s="8">
        <v>0</v>
      </c>
      <c r="U144" s="8">
        <v>0</v>
      </c>
      <c r="V144" s="8">
        <v>0</v>
      </c>
      <c r="W144" s="8">
        <v>0</v>
      </c>
      <c r="X144" s="8">
        <v>0</v>
      </c>
      <c r="Y144" s="8">
        <v>0</v>
      </c>
      <c r="Z144" s="8">
        <v>0</v>
      </c>
      <c r="AA144" s="8">
        <v>0</v>
      </c>
      <c r="AB144" s="8">
        <v>0</v>
      </c>
      <c r="AC144" s="7">
        <f t="shared" si="299"/>
        <v>0</v>
      </c>
      <c r="AD144" s="3" t="str">
        <f t="shared" si="300"/>
        <v>Nem rövidtávú a feladat.</v>
      </c>
      <c r="AF144" s="8">
        <v>940</v>
      </c>
      <c r="AG144" s="8">
        <v>0</v>
      </c>
      <c r="AH144" s="8">
        <v>0</v>
      </c>
      <c r="AI144" s="8">
        <v>0</v>
      </c>
      <c r="AJ144" s="8">
        <v>0</v>
      </c>
      <c r="AK144" s="8">
        <v>0</v>
      </c>
      <c r="AL144" s="8">
        <v>0</v>
      </c>
      <c r="AM144" s="8">
        <v>0</v>
      </c>
      <c r="AN144" s="8">
        <v>0</v>
      </c>
      <c r="AO144" s="8">
        <v>0</v>
      </c>
      <c r="AP144" s="8">
        <v>0</v>
      </c>
      <c r="AQ144" s="7">
        <f t="shared" si="301"/>
        <v>940</v>
      </c>
      <c r="AR144" s="202" t="s">
        <v>464</v>
      </c>
      <c r="AS144" s="3" t="str">
        <f t="shared" si="302"/>
        <v>Forráshiányos a feladat!</v>
      </c>
      <c r="AU144" s="204" t="s">
        <v>465</v>
      </c>
      <c r="AV144" s="204" t="s">
        <v>132</v>
      </c>
      <c r="AW144" s="205">
        <f>COUNTA($G$3:G144)</f>
        <v>141</v>
      </c>
      <c r="AY144" s="9">
        <f>VLOOKUP($G144,Összesítő!$B:$F,3,FALSE)</f>
        <v>4209</v>
      </c>
      <c r="AZ144" s="9">
        <f t="shared" si="303"/>
        <v>39</v>
      </c>
      <c r="BA144" s="5">
        <f t="shared" si="304"/>
        <v>1</v>
      </c>
      <c r="BB144" s="5" t="str">
        <f t="shared" si="305"/>
        <v>H</v>
      </c>
      <c r="BC144" s="5">
        <f t="shared" si="306"/>
        <v>0</v>
      </c>
      <c r="BD144" s="5">
        <f t="shared" si="307"/>
        <v>0</v>
      </c>
      <c r="BE144" s="5">
        <f t="shared" si="308"/>
        <v>0</v>
      </c>
      <c r="BF144" s="9" t="str">
        <f t="shared" si="309"/>
        <v>Nem rövidtávú a feladat.</v>
      </c>
      <c r="BG144" s="5">
        <f t="shared" si="310"/>
        <v>1</v>
      </c>
      <c r="BH144" s="5">
        <f t="shared" si="311"/>
        <v>1</v>
      </c>
      <c r="BI144" s="5">
        <f t="shared" si="312"/>
        <v>1</v>
      </c>
      <c r="BJ144" s="5">
        <f t="shared" si="313"/>
        <v>1</v>
      </c>
      <c r="BK144" s="5">
        <f t="shared" si="314"/>
        <v>1</v>
      </c>
      <c r="BL144" s="4" t="str">
        <f t="shared" si="315"/>
        <v>Forráshiányos a feladat!</v>
      </c>
      <c r="BM144" s="5">
        <f t="shared" si="316"/>
        <v>0</v>
      </c>
      <c r="BN144" s="5">
        <f t="shared" si="317"/>
        <v>1</v>
      </c>
      <c r="BO144" s="5">
        <f t="shared" si="318"/>
        <v>0</v>
      </c>
      <c r="BP144" s="5">
        <f t="shared" si="319"/>
        <v>0</v>
      </c>
      <c r="BQ144" s="5">
        <f t="shared" si="320"/>
        <v>0</v>
      </c>
      <c r="BR144" s="9">
        <f t="shared" si="321"/>
        <v>0</v>
      </c>
      <c r="BS144" s="5">
        <f t="shared" si="322"/>
        <v>0</v>
      </c>
      <c r="BT144" s="5">
        <f t="shared" si="323"/>
        <v>0</v>
      </c>
      <c r="BU144" s="5">
        <f t="shared" si="324"/>
        <v>1</v>
      </c>
      <c r="BV144" s="5">
        <f t="shared" si="325"/>
        <v>1</v>
      </c>
      <c r="BW144" s="5">
        <f t="shared" si="326"/>
        <v>1</v>
      </c>
      <c r="BX144" s="5">
        <f t="shared" si="327"/>
        <v>1</v>
      </c>
      <c r="BY144" s="5">
        <f t="shared" si="328"/>
        <v>1</v>
      </c>
      <c r="BZ144" s="5">
        <f t="shared" si="329"/>
        <v>1</v>
      </c>
      <c r="CA144" s="5">
        <f t="shared" si="330"/>
        <v>1</v>
      </c>
      <c r="CB144" s="5">
        <f t="shared" si="331"/>
        <v>1</v>
      </c>
      <c r="CC144" s="5">
        <f t="shared" si="332"/>
        <v>1</v>
      </c>
      <c r="CD144" s="5" t="str">
        <f t="shared" si="333"/>
        <v>?</v>
      </c>
      <c r="CE144" s="4" t="str">
        <f t="shared" si="334"/>
        <v>Kitöltés rendben!</v>
      </c>
      <c r="CF144" s="5">
        <f t="shared" si="335"/>
        <v>1</v>
      </c>
      <c r="CG144" s="5">
        <f t="shared" si="336"/>
        <v>0</v>
      </c>
      <c r="CH144" s="5">
        <f t="shared" si="337"/>
        <v>1</v>
      </c>
    </row>
    <row r="145" spans="1:86" s="2" customFormat="1" ht="31.5" hidden="1" customHeight="1" x14ac:dyDescent="0.25">
      <c r="A145" s="1" t="str">
        <f t="shared" ref="A145" si="365">IF($G145="","Nincs VKR kiválasztva!",CE145)</f>
        <v>Kitöltés rendben!</v>
      </c>
      <c r="B145" s="211">
        <v>2</v>
      </c>
      <c r="C145" s="210" t="s">
        <v>108</v>
      </c>
      <c r="D145" s="212" t="s">
        <v>467</v>
      </c>
      <c r="E145" s="212" t="s">
        <v>462</v>
      </c>
      <c r="F145" s="213" t="str">
        <f>VLOOKUP($G145,Összesítő!$B:$F,2,FALSE)</f>
        <v>21-13958-1-001-00-12</v>
      </c>
      <c r="G145" s="210" t="s">
        <v>287</v>
      </c>
      <c r="H145" s="213" t="str">
        <f>AY145&amp;"_"&amp;AW145&amp;"_FIV_"&amp;LEFT(Előlap!$B$6,4)</f>
        <v>4209_142_FIV_2026</v>
      </c>
      <c r="I145" s="213" t="str">
        <f>VLOOKUP($G145,Összesítő!$B:$F,5,FALSE)</f>
        <v>Ják</v>
      </c>
      <c r="J145" s="213" t="str">
        <f>VLOOKUP($G145,Összesítő!$B:$F,4,FALSE)</f>
        <v>Ják Község Önkormányzata</v>
      </c>
      <c r="K145" s="7">
        <f t="shared" ref="K145" si="366">N145+O145</f>
        <v>20000</v>
      </c>
      <c r="L145" s="211">
        <v>2028</v>
      </c>
      <c r="M145" s="211">
        <v>2036</v>
      </c>
      <c r="N145" s="13">
        <v>0</v>
      </c>
      <c r="O145" s="8">
        <v>20000</v>
      </c>
      <c r="P145" s="8">
        <v>0</v>
      </c>
      <c r="R145" s="8">
        <v>0</v>
      </c>
      <c r="S145" s="8">
        <v>0</v>
      </c>
      <c r="T145" s="8">
        <v>0</v>
      </c>
      <c r="U145" s="8">
        <v>0</v>
      </c>
      <c r="V145" s="8">
        <v>0</v>
      </c>
      <c r="W145" s="8">
        <v>0</v>
      </c>
      <c r="X145" s="8">
        <v>0</v>
      </c>
      <c r="Y145" s="8">
        <v>0</v>
      </c>
      <c r="Z145" s="8">
        <v>0</v>
      </c>
      <c r="AA145" s="8">
        <v>0</v>
      </c>
      <c r="AB145" s="8">
        <v>0</v>
      </c>
      <c r="AC145" s="7">
        <f t="shared" ref="AC145" si="367">SUM(R145:AB145)</f>
        <v>0</v>
      </c>
      <c r="AD145" s="3" t="str">
        <f t="shared" ref="AD145" si="368">IF($G145="","Nincs VKR kiválasztva!",IF(BA145=0,"Hiányos kitöltés!",BF145))</f>
        <v>Nem rövidtávú a feladat.</v>
      </c>
      <c r="AF145" s="8">
        <v>0</v>
      </c>
      <c r="AG145" s="8">
        <v>0</v>
      </c>
      <c r="AH145" s="8">
        <v>0</v>
      </c>
      <c r="AI145" s="8">
        <v>0</v>
      </c>
      <c r="AJ145" s="8">
        <v>0</v>
      </c>
      <c r="AK145" s="8">
        <v>0</v>
      </c>
      <c r="AL145" s="8">
        <v>0</v>
      </c>
      <c r="AM145" s="8">
        <v>0</v>
      </c>
      <c r="AN145" s="8">
        <v>0</v>
      </c>
      <c r="AO145" s="8">
        <v>0</v>
      </c>
      <c r="AP145" s="8">
        <v>0</v>
      </c>
      <c r="AQ145" s="7">
        <f t="shared" ref="AQ145" si="369">SUM(AF145:AP145)</f>
        <v>0</v>
      </c>
      <c r="AR145" s="210" t="s">
        <v>464</v>
      </c>
      <c r="AS145" s="3" t="str">
        <f t="shared" si="302"/>
        <v>Forráshiányos a feladat!</v>
      </c>
      <c r="AU145" s="212" t="s">
        <v>465</v>
      </c>
      <c r="AV145" s="212" t="s">
        <v>132</v>
      </c>
      <c r="AW145" s="213">
        <f>COUNTA($G$3:G145)</f>
        <v>142</v>
      </c>
      <c r="AY145" s="9">
        <f>VLOOKUP($G145,Összesítő!$B:$F,3,FALSE)</f>
        <v>4209</v>
      </c>
      <c r="AZ145" s="9">
        <f t="shared" si="303"/>
        <v>39</v>
      </c>
      <c r="BA145" s="5">
        <f t="shared" si="304"/>
        <v>1</v>
      </c>
      <c r="BB145" s="5" t="str">
        <f t="shared" si="305"/>
        <v>H</v>
      </c>
      <c r="BC145" s="5">
        <f t="shared" ref="BC145" si="370">IF(OR(BB145="R",BB145="RH"),1,0)</f>
        <v>0</v>
      </c>
      <c r="BD145" s="5">
        <f t="shared" si="307"/>
        <v>0</v>
      </c>
      <c r="BE145" s="5">
        <f t="shared" si="308"/>
        <v>0</v>
      </c>
      <c r="BF145" s="9" t="str">
        <f t="shared" si="309"/>
        <v>Nem rövidtávú a feladat.</v>
      </c>
      <c r="BG145" s="5">
        <f t="shared" si="310"/>
        <v>1</v>
      </c>
      <c r="BH145" s="5">
        <f t="shared" si="311"/>
        <v>1</v>
      </c>
      <c r="BI145" s="5">
        <f t="shared" si="312"/>
        <v>1</v>
      </c>
      <c r="BJ145" s="5">
        <f t="shared" si="313"/>
        <v>1</v>
      </c>
      <c r="BK145" s="5">
        <f t="shared" ref="BK145" si="371">IF(AND($BJ145=1,$O145=$AQ145),1,IF(AND($BJ145=1,$O145&gt;$AQ145,AR145="igen"),1,0))</f>
        <v>1</v>
      </c>
      <c r="BL145" s="4" t="str">
        <f t="shared" si="315"/>
        <v>Forráshiányos a feladat!</v>
      </c>
      <c r="BM145" s="5">
        <f t="shared" si="316"/>
        <v>0</v>
      </c>
      <c r="BN145" s="5">
        <f t="shared" si="317"/>
        <v>1</v>
      </c>
      <c r="BO145" s="5">
        <f t="shared" si="318"/>
        <v>0</v>
      </c>
      <c r="BP145" s="5">
        <f t="shared" si="319"/>
        <v>0</v>
      </c>
      <c r="BQ145" s="5">
        <f t="shared" si="320"/>
        <v>0</v>
      </c>
      <c r="BR145" s="9">
        <f t="shared" si="321"/>
        <v>0</v>
      </c>
      <c r="BS145" s="5">
        <f t="shared" si="322"/>
        <v>0</v>
      </c>
      <c r="BT145" s="5">
        <f t="shared" si="323"/>
        <v>0</v>
      </c>
      <c r="BU145" s="5">
        <f t="shared" si="324"/>
        <v>1</v>
      </c>
      <c r="BV145" s="5">
        <f t="shared" si="325"/>
        <v>1</v>
      </c>
      <c r="BW145" s="5">
        <f t="shared" si="326"/>
        <v>1</v>
      </c>
      <c r="BX145" s="5">
        <f t="shared" si="327"/>
        <v>1</v>
      </c>
      <c r="BY145" s="5">
        <f t="shared" si="328"/>
        <v>1</v>
      </c>
      <c r="BZ145" s="5">
        <f t="shared" si="329"/>
        <v>1</v>
      </c>
      <c r="CA145" s="5">
        <f t="shared" si="330"/>
        <v>1</v>
      </c>
      <c r="CB145" s="5">
        <f t="shared" si="331"/>
        <v>1</v>
      </c>
      <c r="CC145" s="5">
        <f t="shared" si="332"/>
        <v>1</v>
      </c>
      <c r="CD145" s="5" t="str">
        <f t="shared" si="333"/>
        <v>?</v>
      </c>
      <c r="CE145" s="4" t="str">
        <f t="shared" ref="CE145" si="372">IF($BA145=0,$CD145,IF($BG145=0,"I. ütem forrása nincs kitöltve!",IF($BJ145=0,"II. ütem forrása nincs kitöltve!",IF($BD145=1,"Költségek üteme nem megfelelő (az időtartam és a költség üteme eltér)!",IF(AND(BH145=0,$BA145=1,$BJ145=1,$BD145=1),"Kötelező cellák kitöltve, de az I. ütem forrása hibás!",IF(AND(BJ145=0,$BA145=1,$BJ145=1,$BD145=1),"Kötelező cellák kitöltve, de a II. ütem forrása hibás!",IF(AND($BO145=1,$AZ145&lt;30),"Nullás a rövidtávú feladat és rövid (hiányzik) a hozzá tartozó indoklás!",IF(AND($BP145=1,$AZ145&lt;30),"Nullás a hosszútávú feladat és rövid (hiányzik) a hozzá tartozó indoklás!",IF(AND(BN145=1,C145="1811_RENDKÍVÜLI"),"II. ütemre nem tervezhet Rendkívüli feladatot!",IF(BH145=0,AD145,IF(BK145=0,AS145,IF(AND(BC145=1,$P145&gt;$N145),"EM rendelet 2. melléklet terhére elszámolt költség nem lehet nagyobb az I. ütemre tervezett tényleges költségnél!",IF($AC145&gt;$N145,"Többlet forrást jelölt meg az I. ütemnél! A forrás ne legyen több a költségnél.",IF($AQ145&gt;$O145,"Többlet forrást jelölt meg a II. ütemnél! A forrás ne legyen több a költségnél.","Kitöltés rendben!"))))))))))))))</f>
        <v>Kitöltés rendben!</v>
      </c>
      <c r="CF145" s="5">
        <f t="shared" ref="CF145" si="373">IF(A145="Kitöltés rendben!",1,0)</f>
        <v>1</v>
      </c>
      <c r="CG145" s="5">
        <f t="shared" si="336"/>
        <v>0</v>
      </c>
      <c r="CH145" s="5">
        <f t="shared" si="337"/>
        <v>1</v>
      </c>
    </row>
    <row r="146" spans="1:86" s="2" customFormat="1" ht="31.5" hidden="1" customHeight="1" x14ac:dyDescent="0.25">
      <c r="A146" s="1" t="str">
        <f t="shared" si="297"/>
        <v>Kitöltés rendben!</v>
      </c>
      <c r="B146" s="203">
        <v>0</v>
      </c>
      <c r="C146" s="202" t="s">
        <v>113</v>
      </c>
      <c r="D146" s="204" t="s">
        <v>420</v>
      </c>
      <c r="E146" s="204" t="s">
        <v>462</v>
      </c>
      <c r="F146" s="205" t="str">
        <f>VLOOKUP($G146,Összesítő!$B:$F,2,FALSE)</f>
        <v>21-13958-1-001-00-12</v>
      </c>
      <c r="G146" s="202" t="s">
        <v>287</v>
      </c>
      <c r="H146" s="205" t="str">
        <f>AY146&amp;"_"&amp;AW146&amp;"_FIV_"&amp;LEFT(Előlap!$B$6,4)</f>
        <v>4209_143_FIV_2026</v>
      </c>
      <c r="I146" s="205" t="str">
        <f>VLOOKUP($G146,Összesítő!$B:$F,5,FALSE)</f>
        <v>Ják</v>
      </c>
      <c r="J146" s="205" t="str">
        <f>VLOOKUP($G146,Összesítő!$B:$F,4,FALSE)</f>
        <v>Ják Község Önkormányzata</v>
      </c>
      <c r="K146" s="7">
        <f t="shared" si="298"/>
        <v>0</v>
      </c>
      <c r="L146" s="203">
        <v>2027</v>
      </c>
      <c r="M146" s="203">
        <v>2027</v>
      </c>
      <c r="N146" s="13">
        <v>0</v>
      </c>
      <c r="O146" s="8">
        <v>0</v>
      </c>
      <c r="P146" s="8">
        <v>0</v>
      </c>
      <c r="R146" s="8">
        <v>0</v>
      </c>
      <c r="S146" s="8">
        <v>0</v>
      </c>
      <c r="T146" s="8">
        <v>0</v>
      </c>
      <c r="U146" s="8">
        <v>0</v>
      </c>
      <c r="V146" s="8">
        <v>0</v>
      </c>
      <c r="W146" s="8">
        <v>0</v>
      </c>
      <c r="X146" s="8">
        <v>0</v>
      </c>
      <c r="Y146" s="8">
        <v>0</v>
      </c>
      <c r="Z146" s="8">
        <v>0</v>
      </c>
      <c r="AA146" s="8">
        <v>0</v>
      </c>
      <c r="AB146" s="8">
        <v>0</v>
      </c>
      <c r="AC146" s="7">
        <f t="shared" si="299"/>
        <v>0</v>
      </c>
      <c r="AD146" s="3" t="str">
        <f t="shared" si="300"/>
        <v>A forrás egyenlő a költséggel (I.ütem).</v>
      </c>
      <c r="AF146" s="8">
        <v>0</v>
      </c>
      <c r="AG146" s="8">
        <v>0</v>
      </c>
      <c r="AH146" s="8">
        <v>0</v>
      </c>
      <c r="AI146" s="8">
        <v>0</v>
      </c>
      <c r="AJ146" s="8">
        <v>0</v>
      </c>
      <c r="AK146" s="8">
        <v>0</v>
      </c>
      <c r="AL146" s="8">
        <v>0</v>
      </c>
      <c r="AM146" s="8">
        <v>0</v>
      </c>
      <c r="AN146" s="8">
        <v>0</v>
      </c>
      <c r="AO146" s="8">
        <v>0</v>
      </c>
      <c r="AP146" s="8">
        <v>0</v>
      </c>
      <c r="AQ146" s="7">
        <f t="shared" si="301"/>
        <v>0</v>
      </c>
      <c r="AR146" s="202" t="s">
        <v>464</v>
      </c>
      <c r="AS146" s="3" t="str">
        <f t="shared" si="302"/>
        <v>Nem hosszútávú a feladat.</v>
      </c>
      <c r="AU146" s="204" t="s">
        <v>465</v>
      </c>
      <c r="AV146" s="204" t="s">
        <v>132</v>
      </c>
      <c r="AW146" s="205">
        <f>COUNTA($G$3:G146)</f>
        <v>143</v>
      </c>
      <c r="AY146" s="9">
        <f>VLOOKUP($G146,Összesítő!$B:$F,3,FALSE)</f>
        <v>4209</v>
      </c>
      <c r="AZ146" s="9">
        <f t="shared" si="303"/>
        <v>39</v>
      </c>
      <c r="BA146" s="5">
        <f t="shared" si="304"/>
        <v>1</v>
      </c>
      <c r="BB146" s="5" t="str">
        <f t="shared" si="305"/>
        <v>R</v>
      </c>
      <c r="BC146" s="5">
        <f t="shared" si="306"/>
        <v>1</v>
      </c>
      <c r="BD146" s="5">
        <f t="shared" si="307"/>
        <v>0</v>
      </c>
      <c r="BE146" s="5">
        <f t="shared" si="308"/>
        <v>0</v>
      </c>
      <c r="BF146" s="9" t="str">
        <f t="shared" si="309"/>
        <v>A forrás egyenlő a költséggel (I.ütem).</v>
      </c>
      <c r="BG146" s="5">
        <f t="shared" si="310"/>
        <v>1</v>
      </c>
      <c r="BH146" s="5">
        <f t="shared" si="311"/>
        <v>1</v>
      </c>
      <c r="BI146" s="5">
        <f t="shared" si="312"/>
        <v>0</v>
      </c>
      <c r="BJ146" s="5">
        <f t="shared" si="313"/>
        <v>1</v>
      </c>
      <c r="BK146" s="5">
        <f t="shared" si="314"/>
        <v>1</v>
      </c>
      <c r="BL146" s="4" t="str">
        <f t="shared" si="315"/>
        <v>Nem hosszútávú a feladat.</v>
      </c>
      <c r="BM146" s="5">
        <f t="shared" si="316"/>
        <v>1</v>
      </c>
      <c r="BN146" s="5">
        <f t="shared" si="317"/>
        <v>0</v>
      </c>
      <c r="BO146" s="5">
        <f t="shared" si="318"/>
        <v>1</v>
      </c>
      <c r="BP146" s="5">
        <f t="shared" si="319"/>
        <v>0</v>
      </c>
      <c r="BQ146" s="5">
        <f t="shared" si="320"/>
        <v>1</v>
      </c>
      <c r="BR146" s="9" t="str">
        <f t="shared" si="321"/>
        <v>Nincs hosszútávú terv!</v>
      </c>
      <c r="BS146" s="5">
        <f t="shared" si="322"/>
        <v>1</v>
      </c>
      <c r="BT146" s="5">
        <f t="shared" si="323"/>
        <v>0</v>
      </c>
      <c r="BU146" s="5">
        <f t="shared" si="324"/>
        <v>1</v>
      </c>
      <c r="BV146" s="5">
        <f t="shared" si="325"/>
        <v>1</v>
      </c>
      <c r="BW146" s="5">
        <f t="shared" si="326"/>
        <v>1</v>
      </c>
      <c r="BX146" s="5">
        <f t="shared" si="327"/>
        <v>1</v>
      </c>
      <c r="BY146" s="5">
        <f t="shared" si="328"/>
        <v>1</v>
      </c>
      <c r="BZ146" s="5">
        <f t="shared" si="329"/>
        <v>1</v>
      </c>
      <c r="CA146" s="5">
        <f t="shared" si="330"/>
        <v>1</v>
      </c>
      <c r="CB146" s="5">
        <f t="shared" si="331"/>
        <v>1</v>
      </c>
      <c r="CC146" s="5">
        <f t="shared" si="332"/>
        <v>1</v>
      </c>
      <c r="CD146" s="5" t="str">
        <f t="shared" si="333"/>
        <v>?</v>
      </c>
      <c r="CE146" s="4" t="str">
        <f t="shared" si="334"/>
        <v>Kitöltés rendben!</v>
      </c>
      <c r="CF146" s="5">
        <f t="shared" si="335"/>
        <v>1</v>
      </c>
      <c r="CG146" s="5">
        <f t="shared" si="336"/>
        <v>1</v>
      </c>
      <c r="CH146" s="5">
        <f t="shared" si="337"/>
        <v>0</v>
      </c>
    </row>
    <row r="147" spans="1:86" s="2" customFormat="1" ht="60" hidden="1" customHeight="1" x14ac:dyDescent="0.25">
      <c r="A147" s="1" t="str">
        <f t="shared" si="297"/>
        <v>Kitöltés rendben!</v>
      </c>
      <c r="B147" s="203">
        <v>2</v>
      </c>
      <c r="C147" s="202" t="s">
        <v>98</v>
      </c>
      <c r="D147" s="204" t="s">
        <v>416</v>
      </c>
      <c r="E147" s="204" t="s">
        <v>463</v>
      </c>
      <c r="F147" s="205" t="str">
        <f>VLOOKUP($G147,Összesítő!$B:$F,2,FALSE)</f>
        <v>21-20349-1-002-00-02</v>
      </c>
      <c r="G147" s="202" t="s">
        <v>315</v>
      </c>
      <c r="H147" s="205" t="str">
        <f>AY147&amp;"_"&amp;AW147&amp;"_FIV_"&amp;LEFT(Előlap!$B$6,4)</f>
        <v>4216_144_FIV_2026</v>
      </c>
      <c r="I147" s="205" t="str">
        <f>VLOOKUP($G147,Összesítő!$B:$F,5,FALSE)</f>
        <v>Bögöte, Vashosszúfalu</v>
      </c>
      <c r="J147" s="205" t="str">
        <f>VLOOKUP($G147,Összesítő!$B:$F,4,FALSE)</f>
        <v>Bögöte Község Önkormányzata, Vashosszúfalu Község Önkormányzata</v>
      </c>
      <c r="K147" s="7">
        <f t="shared" si="298"/>
        <v>100000</v>
      </c>
      <c r="L147" s="203">
        <v>2030</v>
      </c>
      <c r="M147" s="203">
        <v>2036</v>
      </c>
      <c r="N147" s="13">
        <v>0</v>
      </c>
      <c r="O147" s="8">
        <v>100000</v>
      </c>
      <c r="P147" s="8">
        <v>0</v>
      </c>
      <c r="R147" s="8">
        <v>0</v>
      </c>
      <c r="S147" s="8">
        <v>0</v>
      </c>
      <c r="T147" s="8">
        <v>0</v>
      </c>
      <c r="U147" s="8">
        <v>0</v>
      </c>
      <c r="V147" s="8">
        <v>0</v>
      </c>
      <c r="W147" s="8">
        <v>0</v>
      </c>
      <c r="X147" s="8">
        <v>0</v>
      </c>
      <c r="Y147" s="8">
        <v>0</v>
      </c>
      <c r="Z147" s="8">
        <v>0</v>
      </c>
      <c r="AA147" s="8">
        <v>0</v>
      </c>
      <c r="AB147" s="8">
        <v>0</v>
      </c>
      <c r="AC147" s="7">
        <f t="shared" si="299"/>
        <v>0</v>
      </c>
      <c r="AD147" s="3" t="str">
        <f t="shared" si="300"/>
        <v>Nem rövidtávú a feladat.</v>
      </c>
      <c r="AF147" s="8">
        <v>6855</v>
      </c>
      <c r="AG147" s="8">
        <v>0</v>
      </c>
      <c r="AH147" s="8">
        <v>0</v>
      </c>
      <c r="AI147" s="8">
        <v>0</v>
      </c>
      <c r="AJ147" s="8">
        <v>0</v>
      </c>
      <c r="AK147" s="8">
        <v>0</v>
      </c>
      <c r="AL147" s="8">
        <v>0</v>
      </c>
      <c r="AM147" s="8">
        <v>0</v>
      </c>
      <c r="AN147" s="8">
        <v>0</v>
      </c>
      <c r="AO147" s="8">
        <v>0</v>
      </c>
      <c r="AP147" s="8">
        <v>0</v>
      </c>
      <c r="AQ147" s="7">
        <f t="shared" si="301"/>
        <v>6855</v>
      </c>
      <c r="AR147" s="202" t="s">
        <v>464</v>
      </c>
      <c r="AS147" s="3" t="str">
        <f t="shared" si="302"/>
        <v>Forráshiányos a feladat!</v>
      </c>
      <c r="AU147" s="204" t="s">
        <v>465</v>
      </c>
      <c r="AV147" s="204" t="s">
        <v>132</v>
      </c>
      <c r="AW147" s="205">
        <f>COUNTA($G$3:G147)</f>
        <v>144</v>
      </c>
      <c r="AY147" s="9">
        <f>VLOOKUP($G147,Összesítő!$B:$F,3,FALSE)</f>
        <v>4216</v>
      </c>
      <c r="AZ147" s="9">
        <f t="shared" si="303"/>
        <v>39</v>
      </c>
      <c r="BA147" s="5">
        <f t="shared" si="304"/>
        <v>1</v>
      </c>
      <c r="BB147" s="5" t="str">
        <f t="shared" si="305"/>
        <v>H</v>
      </c>
      <c r="BC147" s="5">
        <f t="shared" si="306"/>
        <v>0</v>
      </c>
      <c r="BD147" s="5">
        <f t="shared" si="307"/>
        <v>0</v>
      </c>
      <c r="BE147" s="5">
        <f t="shared" si="308"/>
        <v>0</v>
      </c>
      <c r="BF147" s="9" t="str">
        <f t="shared" si="309"/>
        <v>Nem rövidtávú a feladat.</v>
      </c>
      <c r="BG147" s="5">
        <f t="shared" si="310"/>
        <v>1</v>
      </c>
      <c r="BH147" s="5">
        <f t="shared" si="311"/>
        <v>1</v>
      </c>
      <c r="BI147" s="5">
        <f t="shared" si="312"/>
        <v>1</v>
      </c>
      <c r="BJ147" s="5">
        <f t="shared" si="313"/>
        <v>1</v>
      </c>
      <c r="BK147" s="5">
        <f t="shared" si="314"/>
        <v>1</v>
      </c>
      <c r="BL147" s="4" t="str">
        <f t="shared" si="315"/>
        <v>Forráshiányos a feladat!</v>
      </c>
      <c r="BM147" s="5">
        <f t="shared" si="316"/>
        <v>0</v>
      </c>
      <c r="BN147" s="5">
        <f t="shared" si="317"/>
        <v>1</v>
      </c>
      <c r="BO147" s="5">
        <f t="shared" si="318"/>
        <v>0</v>
      </c>
      <c r="BP147" s="5">
        <f t="shared" si="319"/>
        <v>0</v>
      </c>
      <c r="BQ147" s="5">
        <f t="shared" si="320"/>
        <v>0</v>
      </c>
      <c r="BR147" s="9">
        <f t="shared" si="321"/>
        <v>0</v>
      </c>
      <c r="BS147" s="5">
        <f t="shared" si="322"/>
        <v>0</v>
      </c>
      <c r="BT147" s="5">
        <f t="shared" si="323"/>
        <v>0</v>
      </c>
      <c r="BU147" s="5">
        <f t="shared" si="324"/>
        <v>1</v>
      </c>
      <c r="BV147" s="5">
        <f t="shared" si="325"/>
        <v>1</v>
      </c>
      <c r="BW147" s="5">
        <f t="shared" si="326"/>
        <v>1</v>
      </c>
      <c r="BX147" s="5">
        <f t="shared" si="327"/>
        <v>1</v>
      </c>
      <c r="BY147" s="5">
        <f t="shared" si="328"/>
        <v>1</v>
      </c>
      <c r="BZ147" s="5">
        <f t="shared" si="329"/>
        <v>1</v>
      </c>
      <c r="CA147" s="5">
        <f t="shared" si="330"/>
        <v>1</v>
      </c>
      <c r="CB147" s="5">
        <f t="shared" si="331"/>
        <v>1</v>
      </c>
      <c r="CC147" s="5">
        <f t="shared" si="332"/>
        <v>1</v>
      </c>
      <c r="CD147" s="5" t="str">
        <f t="shared" si="333"/>
        <v>?</v>
      </c>
      <c r="CE147" s="4" t="str">
        <f t="shared" si="334"/>
        <v>Kitöltés rendben!</v>
      </c>
      <c r="CF147" s="5">
        <f t="shared" si="335"/>
        <v>1</v>
      </c>
      <c r="CG147" s="5">
        <f t="shared" si="336"/>
        <v>0</v>
      </c>
      <c r="CH147" s="5">
        <f t="shared" si="337"/>
        <v>1</v>
      </c>
    </row>
    <row r="148" spans="1:86" s="2" customFormat="1" ht="60" hidden="1" customHeight="1" x14ac:dyDescent="0.25">
      <c r="A148" s="1" t="str">
        <f t="shared" si="297"/>
        <v>Kitöltés rendben!</v>
      </c>
      <c r="B148" s="211">
        <v>2</v>
      </c>
      <c r="C148" s="210" t="s">
        <v>108</v>
      </c>
      <c r="D148" s="212" t="s">
        <v>467</v>
      </c>
      <c r="E148" s="212" t="s">
        <v>463</v>
      </c>
      <c r="F148" s="213" t="str">
        <f>VLOOKUP($G148,Összesítő!$B:$F,2,FALSE)</f>
        <v>21-20349-1-002-00-02</v>
      </c>
      <c r="G148" s="210" t="s">
        <v>315</v>
      </c>
      <c r="H148" s="213" t="str">
        <f>AY148&amp;"_"&amp;AW148&amp;"_FIV_"&amp;LEFT(Előlap!$B$6,4)</f>
        <v>4216_145_FIV_2026</v>
      </c>
      <c r="I148" s="213" t="str">
        <f>VLOOKUP($G148,Összesítő!$B:$F,5,FALSE)</f>
        <v>Bögöte, Vashosszúfalu</v>
      </c>
      <c r="J148" s="213" t="str">
        <f>VLOOKUP($G148,Összesítő!$B:$F,4,FALSE)</f>
        <v>Bögöte Község Önkormányzata, Vashosszúfalu Község Önkormányzata</v>
      </c>
      <c r="K148" s="7">
        <f t="shared" ref="K148" si="374">N148+O148</f>
        <v>20000</v>
      </c>
      <c r="L148" s="211">
        <v>2028</v>
      </c>
      <c r="M148" s="211">
        <v>2036</v>
      </c>
      <c r="N148" s="13">
        <v>0</v>
      </c>
      <c r="O148" s="8">
        <v>20000</v>
      </c>
      <c r="P148" s="8">
        <v>0</v>
      </c>
      <c r="R148" s="8">
        <v>0</v>
      </c>
      <c r="S148" s="8">
        <v>0</v>
      </c>
      <c r="T148" s="8">
        <v>0</v>
      </c>
      <c r="U148" s="8">
        <v>0</v>
      </c>
      <c r="V148" s="8">
        <v>0</v>
      </c>
      <c r="W148" s="8">
        <v>0</v>
      </c>
      <c r="X148" s="8">
        <v>0</v>
      </c>
      <c r="Y148" s="8">
        <v>0</v>
      </c>
      <c r="Z148" s="8">
        <v>0</v>
      </c>
      <c r="AA148" s="8">
        <v>0</v>
      </c>
      <c r="AB148" s="8">
        <v>0</v>
      </c>
      <c r="AC148" s="7">
        <f t="shared" ref="AC148" si="375">SUM(R148:AB148)</f>
        <v>0</v>
      </c>
      <c r="AD148" s="3" t="str">
        <f t="shared" ref="AD148" si="376">IF($G148="","Nincs VKR kiválasztva!",IF(BA148=0,"Hiányos kitöltés!",BF148))</f>
        <v>Nem rövidtávú a feladat.</v>
      </c>
      <c r="AF148" s="8">
        <v>0</v>
      </c>
      <c r="AG148" s="8">
        <v>0</v>
      </c>
      <c r="AH148" s="8">
        <v>0</v>
      </c>
      <c r="AI148" s="8">
        <v>0</v>
      </c>
      <c r="AJ148" s="8">
        <v>0</v>
      </c>
      <c r="AK148" s="8">
        <v>0</v>
      </c>
      <c r="AL148" s="8">
        <v>0</v>
      </c>
      <c r="AM148" s="8">
        <v>0</v>
      </c>
      <c r="AN148" s="8">
        <v>0</v>
      </c>
      <c r="AO148" s="8">
        <v>0</v>
      </c>
      <c r="AP148" s="8">
        <v>0</v>
      </c>
      <c r="AQ148" s="7">
        <f t="shared" ref="AQ148" si="377">SUM(AF148:AP148)</f>
        <v>0</v>
      </c>
      <c r="AR148" s="210" t="s">
        <v>464</v>
      </c>
      <c r="AS148" s="3" t="str">
        <f t="shared" si="302"/>
        <v>Forráshiányos a feladat!</v>
      </c>
      <c r="AU148" s="212" t="s">
        <v>465</v>
      </c>
      <c r="AV148" s="212" t="s">
        <v>132</v>
      </c>
      <c r="AW148" s="213">
        <f>COUNTA($G$3:G148)</f>
        <v>145</v>
      </c>
      <c r="AY148" s="9">
        <f>VLOOKUP($G148,Összesítő!$B:$F,3,FALSE)</f>
        <v>4216</v>
      </c>
      <c r="AZ148" s="9">
        <f t="shared" si="303"/>
        <v>39</v>
      </c>
      <c r="BA148" s="5">
        <f t="shared" si="304"/>
        <v>1</v>
      </c>
      <c r="BB148" s="5" t="str">
        <f t="shared" si="305"/>
        <v>H</v>
      </c>
      <c r="BC148" s="5">
        <f t="shared" ref="BC148" si="378">IF(OR(BB148="R",BB148="RH"),1,0)</f>
        <v>0</v>
      </c>
      <c r="BD148" s="5">
        <f t="shared" si="307"/>
        <v>0</v>
      </c>
      <c r="BE148" s="5">
        <f t="shared" si="308"/>
        <v>0</v>
      </c>
      <c r="BF148" s="9" t="str">
        <f t="shared" si="309"/>
        <v>Nem rövidtávú a feladat.</v>
      </c>
      <c r="BG148" s="5">
        <f t="shared" si="310"/>
        <v>1</v>
      </c>
      <c r="BH148" s="5">
        <f t="shared" si="311"/>
        <v>1</v>
      </c>
      <c r="BI148" s="5">
        <f t="shared" si="312"/>
        <v>1</v>
      </c>
      <c r="BJ148" s="5">
        <f t="shared" si="313"/>
        <v>1</v>
      </c>
      <c r="BK148" s="5">
        <f t="shared" ref="BK148" si="379">IF(AND($BJ148=1,$O148=$AQ148),1,IF(AND($BJ148=1,$O148&gt;$AQ148,AR148="igen"),1,0))</f>
        <v>1</v>
      </c>
      <c r="BL148" s="4" t="str">
        <f t="shared" si="315"/>
        <v>Forráshiányos a feladat!</v>
      </c>
      <c r="BM148" s="5">
        <f t="shared" si="316"/>
        <v>0</v>
      </c>
      <c r="BN148" s="5">
        <f t="shared" si="317"/>
        <v>1</v>
      </c>
      <c r="BO148" s="5">
        <f t="shared" si="318"/>
        <v>0</v>
      </c>
      <c r="BP148" s="5">
        <f t="shared" si="319"/>
        <v>0</v>
      </c>
      <c r="BQ148" s="5">
        <f t="shared" si="320"/>
        <v>0</v>
      </c>
      <c r="BR148" s="9">
        <f t="shared" si="321"/>
        <v>0</v>
      </c>
      <c r="BS148" s="5">
        <f t="shared" si="322"/>
        <v>0</v>
      </c>
      <c r="BT148" s="5">
        <f t="shared" si="323"/>
        <v>0</v>
      </c>
      <c r="BU148" s="5">
        <f t="shared" si="324"/>
        <v>1</v>
      </c>
      <c r="BV148" s="5">
        <f t="shared" si="325"/>
        <v>1</v>
      </c>
      <c r="BW148" s="5">
        <f t="shared" si="326"/>
        <v>1</v>
      </c>
      <c r="BX148" s="5">
        <f t="shared" si="327"/>
        <v>1</v>
      </c>
      <c r="BY148" s="5">
        <f t="shared" si="328"/>
        <v>1</v>
      </c>
      <c r="BZ148" s="5">
        <f t="shared" si="329"/>
        <v>1</v>
      </c>
      <c r="CA148" s="5">
        <f t="shared" si="330"/>
        <v>1</v>
      </c>
      <c r="CB148" s="5">
        <f t="shared" si="331"/>
        <v>1</v>
      </c>
      <c r="CC148" s="5">
        <f t="shared" si="332"/>
        <v>1</v>
      </c>
      <c r="CD148" s="5" t="str">
        <f t="shared" si="333"/>
        <v>?</v>
      </c>
      <c r="CE148" s="4" t="str">
        <f t="shared" ref="CE148" si="380">IF($BA148=0,$CD148,IF($BG148=0,"I. ütem forrása nincs kitöltve!",IF($BJ148=0,"II. ütem forrása nincs kitöltve!",IF($BD148=1,"Költségek üteme nem megfelelő (az időtartam és a költség üteme eltér)!",IF(AND(BH148=0,$BA148=1,$BJ148=1,$BD148=1),"Kötelező cellák kitöltve, de az I. ütem forrása hibás!",IF(AND(BJ148=0,$BA148=1,$BJ148=1,$BD148=1),"Kötelező cellák kitöltve, de a II. ütem forrása hibás!",IF(AND($BO148=1,$AZ148&lt;30),"Nullás a rövidtávú feladat és rövid (hiányzik) a hozzá tartozó indoklás!",IF(AND($BP148=1,$AZ148&lt;30),"Nullás a hosszútávú feladat és rövid (hiányzik) a hozzá tartozó indoklás!",IF(AND(BN148=1,C148="1811_RENDKÍVÜLI"),"II. ütemre nem tervezhet Rendkívüli feladatot!",IF(BH148=0,AD148,IF(BK148=0,AS148,IF(AND(BC148=1,$P148&gt;$N148),"EM rendelet 2. melléklet terhére elszámolt költség nem lehet nagyobb az I. ütemre tervezett tényleges költségnél!",IF($AC148&gt;$N148,"Többlet forrást jelölt meg az I. ütemnél! A forrás ne legyen több a költségnél.",IF($AQ148&gt;$O148,"Többlet forrást jelölt meg a II. ütemnél! A forrás ne legyen több a költségnél.","Kitöltés rendben!"))))))))))))))</f>
        <v>Kitöltés rendben!</v>
      </c>
      <c r="CF148" s="5">
        <f t="shared" ref="CF148" si="381">IF(A148="Kitöltés rendben!",1,0)</f>
        <v>1</v>
      </c>
      <c r="CG148" s="5">
        <f t="shared" si="336"/>
        <v>0</v>
      </c>
      <c r="CH148" s="5">
        <f t="shared" si="337"/>
        <v>1</v>
      </c>
    </row>
    <row r="149" spans="1:86" s="2" customFormat="1" ht="60" hidden="1" customHeight="1" x14ac:dyDescent="0.25">
      <c r="A149" s="1" t="str">
        <f t="shared" si="297"/>
        <v>Kitöltés rendben!</v>
      </c>
      <c r="B149" s="203">
        <v>0</v>
      </c>
      <c r="C149" s="202" t="s">
        <v>113</v>
      </c>
      <c r="D149" s="204" t="s">
        <v>420</v>
      </c>
      <c r="E149" s="204" t="s">
        <v>462</v>
      </c>
      <c r="F149" s="205" t="str">
        <f>VLOOKUP($G149,Összesítő!$B:$F,2,FALSE)</f>
        <v>21-20349-1-002-00-02</v>
      </c>
      <c r="G149" s="202" t="s">
        <v>315</v>
      </c>
      <c r="H149" s="205" t="str">
        <f>AY149&amp;"_"&amp;AW149&amp;"_FIV_"&amp;LEFT(Előlap!$B$6,4)</f>
        <v>4216_146_FIV_2026</v>
      </c>
      <c r="I149" s="205" t="str">
        <f>VLOOKUP($G149,Összesítő!$B:$F,5,FALSE)</f>
        <v>Bögöte, Vashosszúfalu</v>
      </c>
      <c r="J149" s="205" t="str">
        <f>VLOOKUP($G149,Összesítő!$B:$F,4,FALSE)</f>
        <v>Bögöte Község Önkormányzata, Vashosszúfalu Község Önkormányzata</v>
      </c>
      <c r="K149" s="7">
        <f t="shared" si="298"/>
        <v>0</v>
      </c>
      <c r="L149" s="203">
        <v>2027</v>
      </c>
      <c r="M149" s="203">
        <v>2027</v>
      </c>
      <c r="N149" s="13">
        <v>0</v>
      </c>
      <c r="O149" s="8">
        <v>0</v>
      </c>
      <c r="P149" s="8">
        <v>0</v>
      </c>
      <c r="R149" s="8">
        <v>0</v>
      </c>
      <c r="S149" s="8">
        <v>0</v>
      </c>
      <c r="T149" s="8">
        <v>0</v>
      </c>
      <c r="U149" s="8">
        <v>0</v>
      </c>
      <c r="V149" s="8">
        <v>0</v>
      </c>
      <c r="W149" s="8">
        <v>0</v>
      </c>
      <c r="X149" s="8">
        <v>0</v>
      </c>
      <c r="Y149" s="8">
        <v>0</v>
      </c>
      <c r="Z149" s="8">
        <v>0</v>
      </c>
      <c r="AA149" s="8">
        <v>0</v>
      </c>
      <c r="AB149" s="8">
        <v>0</v>
      </c>
      <c r="AC149" s="7">
        <f t="shared" si="299"/>
        <v>0</v>
      </c>
      <c r="AD149" s="3" t="str">
        <f t="shared" si="300"/>
        <v>A forrás egyenlő a költséggel (I.ütem).</v>
      </c>
      <c r="AF149" s="8">
        <v>0</v>
      </c>
      <c r="AG149" s="8">
        <v>0</v>
      </c>
      <c r="AH149" s="8">
        <v>0</v>
      </c>
      <c r="AI149" s="8">
        <v>0</v>
      </c>
      <c r="AJ149" s="8">
        <v>0</v>
      </c>
      <c r="AK149" s="8">
        <v>0</v>
      </c>
      <c r="AL149" s="8">
        <v>0</v>
      </c>
      <c r="AM149" s="8">
        <v>0</v>
      </c>
      <c r="AN149" s="8">
        <v>0</v>
      </c>
      <c r="AO149" s="8">
        <v>0</v>
      </c>
      <c r="AP149" s="8">
        <v>0</v>
      </c>
      <c r="AQ149" s="7">
        <f t="shared" si="301"/>
        <v>0</v>
      </c>
      <c r="AR149" s="202" t="s">
        <v>464</v>
      </c>
      <c r="AS149" s="3" t="str">
        <f t="shared" si="302"/>
        <v>Nem hosszútávú a feladat.</v>
      </c>
      <c r="AU149" s="204" t="s">
        <v>465</v>
      </c>
      <c r="AV149" s="204" t="s">
        <v>132</v>
      </c>
      <c r="AW149" s="205">
        <f>COUNTA($G$3:G149)</f>
        <v>146</v>
      </c>
      <c r="AY149" s="9">
        <f>VLOOKUP($G149,Összesítő!$B:$F,3,FALSE)</f>
        <v>4216</v>
      </c>
      <c r="AZ149" s="9">
        <f t="shared" si="303"/>
        <v>39</v>
      </c>
      <c r="BA149" s="5">
        <f t="shared" si="304"/>
        <v>1</v>
      </c>
      <c r="BB149" s="5" t="str">
        <f t="shared" si="305"/>
        <v>R</v>
      </c>
      <c r="BC149" s="5">
        <f t="shared" si="306"/>
        <v>1</v>
      </c>
      <c r="BD149" s="5">
        <f t="shared" si="307"/>
        <v>0</v>
      </c>
      <c r="BE149" s="5">
        <f t="shared" si="308"/>
        <v>0</v>
      </c>
      <c r="BF149" s="9" t="str">
        <f t="shared" si="309"/>
        <v>A forrás egyenlő a költséggel (I.ütem).</v>
      </c>
      <c r="BG149" s="5">
        <f t="shared" si="310"/>
        <v>1</v>
      </c>
      <c r="BH149" s="5">
        <f t="shared" si="311"/>
        <v>1</v>
      </c>
      <c r="BI149" s="5">
        <f t="shared" si="312"/>
        <v>0</v>
      </c>
      <c r="BJ149" s="5">
        <f t="shared" si="313"/>
        <v>1</v>
      </c>
      <c r="BK149" s="5">
        <f t="shared" si="314"/>
        <v>1</v>
      </c>
      <c r="BL149" s="4" t="str">
        <f t="shared" si="315"/>
        <v>Nem hosszútávú a feladat.</v>
      </c>
      <c r="BM149" s="5">
        <f t="shared" si="316"/>
        <v>1</v>
      </c>
      <c r="BN149" s="5">
        <f t="shared" si="317"/>
        <v>0</v>
      </c>
      <c r="BO149" s="5">
        <f t="shared" si="318"/>
        <v>1</v>
      </c>
      <c r="BP149" s="5">
        <f t="shared" si="319"/>
        <v>0</v>
      </c>
      <c r="BQ149" s="5">
        <f t="shared" si="320"/>
        <v>1</v>
      </c>
      <c r="BR149" s="9" t="str">
        <f t="shared" si="321"/>
        <v>Nincs hosszútávú terv!</v>
      </c>
      <c r="BS149" s="5">
        <f t="shared" si="322"/>
        <v>1</v>
      </c>
      <c r="BT149" s="5">
        <f t="shared" si="323"/>
        <v>0</v>
      </c>
      <c r="BU149" s="5">
        <f t="shared" si="324"/>
        <v>1</v>
      </c>
      <c r="BV149" s="5">
        <f t="shared" si="325"/>
        <v>1</v>
      </c>
      <c r="BW149" s="5">
        <f t="shared" si="326"/>
        <v>1</v>
      </c>
      <c r="BX149" s="5">
        <f t="shared" si="327"/>
        <v>1</v>
      </c>
      <c r="BY149" s="5">
        <f t="shared" si="328"/>
        <v>1</v>
      </c>
      <c r="BZ149" s="5">
        <f t="shared" si="329"/>
        <v>1</v>
      </c>
      <c r="CA149" s="5">
        <f t="shared" si="330"/>
        <v>1</v>
      </c>
      <c r="CB149" s="5">
        <f t="shared" si="331"/>
        <v>1</v>
      </c>
      <c r="CC149" s="5">
        <f t="shared" si="332"/>
        <v>1</v>
      </c>
      <c r="CD149" s="5" t="str">
        <f t="shared" si="333"/>
        <v>?</v>
      </c>
      <c r="CE149" s="4" t="str">
        <f t="shared" si="334"/>
        <v>Kitöltés rendben!</v>
      </c>
      <c r="CF149" s="5">
        <f t="shared" si="335"/>
        <v>1</v>
      </c>
      <c r="CG149" s="5">
        <f t="shared" si="336"/>
        <v>1</v>
      </c>
      <c r="CH149" s="5">
        <f t="shared" si="337"/>
        <v>0</v>
      </c>
    </row>
    <row r="150" spans="1:86" s="2" customFormat="1" ht="60" hidden="1" customHeight="1" x14ac:dyDescent="0.25">
      <c r="A150" s="1" t="str">
        <f t="shared" si="297"/>
        <v>Kitöltés rendben!</v>
      </c>
      <c r="B150" s="203">
        <v>2</v>
      </c>
      <c r="C150" s="202" t="s">
        <v>100</v>
      </c>
      <c r="D150" s="204" t="s">
        <v>447</v>
      </c>
      <c r="E150" s="204" t="s">
        <v>462</v>
      </c>
      <c r="F150" s="205" t="str">
        <f>VLOOKUP($G150,Összesítő!$B:$F,2,FALSE)</f>
        <v>21-13426-1-001-01-10</v>
      </c>
      <c r="G150" s="202" t="s">
        <v>275</v>
      </c>
      <c r="H150" s="205" t="str">
        <f>AY150&amp;"_"&amp;AW150&amp;"_FIV_"&amp;LEFT(Előlap!$B$6,4)</f>
        <v>4206_147_FIV_2026</v>
      </c>
      <c r="I150" s="205" t="str">
        <f>VLOOKUP($G150,Összesítő!$B:$F,5,FALSE)</f>
        <v>Kemenesmihályfa</v>
      </c>
      <c r="J150" s="205" t="str">
        <f>VLOOKUP($G150,Összesítő!$B:$F,4,FALSE)</f>
        <v>Kemenesmihályfa Községi Önkormányzat</v>
      </c>
      <c r="K150" s="7">
        <f t="shared" si="298"/>
        <v>60000</v>
      </c>
      <c r="L150" s="203">
        <v>2028</v>
      </c>
      <c r="M150" s="203">
        <v>2028</v>
      </c>
      <c r="N150" s="13">
        <v>0</v>
      </c>
      <c r="O150" s="8">
        <v>60000</v>
      </c>
      <c r="P150" s="8">
        <v>0</v>
      </c>
      <c r="R150" s="8">
        <v>0</v>
      </c>
      <c r="S150" s="8">
        <v>0</v>
      </c>
      <c r="T150" s="8">
        <v>0</v>
      </c>
      <c r="U150" s="8">
        <v>0</v>
      </c>
      <c r="V150" s="8">
        <v>0</v>
      </c>
      <c r="W150" s="8">
        <v>0</v>
      </c>
      <c r="X150" s="8">
        <v>0</v>
      </c>
      <c r="Y150" s="8">
        <v>0</v>
      </c>
      <c r="Z150" s="8">
        <v>0</v>
      </c>
      <c r="AA150" s="8">
        <v>0</v>
      </c>
      <c r="AB150" s="8">
        <v>0</v>
      </c>
      <c r="AC150" s="7">
        <f t="shared" si="299"/>
        <v>0</v>
      </c>
      <c r="AD150" s="3" t="str">
        <f t="shared" si="300"/>
        <v>Nem rövidtávú a feladat.</v>
      </c>
      <c r="AF150" s="8">
        <v>0</v>
      </c>
      <c r="AG150" s="8">
        <v>0</v>
      </c>
      <c r="AH150" s="8">
        <v>0</v>
      </c>
      <c r="AI150" s="8">
        <v>0</v>
      </c>
      <c r="AJ150" s="8">
        <v>0</v>
      </c>
      <c r="AK150" s="8">
        <v>0</v>
      </c>
      <c r="AL150" s="8">
        <v>0</v>
      </c>
      <c r="AM150" s="8">
        <v>0</v>
      </c>
      <c r="AN150" s="8">
        <v>0</v>
      </c>
      <c r="AO150" s="8">
        <v>0</v>
      </c>
      <c r="AP150" s="8">
        <v>0</v>
      </c>
      <c r="AQ150" s="7">
        <f t="shared" si="301"/>
        <v>0</v>
      </c>
      <c r="AR150" s="202" t="s">
        <v>464</v>
      </c>
      <c r="AS150" s="3" t="str">
        <f t="shared" si="302"/>
        <v>Forráshiányos a feladat!</v>
      </c>
      <c r="AU150" s="204" t="s">
        <v>465</v>
      </c>
      <c r="AV150" s="204" t="s">
        <v>132</v>
      </c>
      <c r="AW150" s="205">
        <f>COUNTA($G$3:G150)</f>
        <v>147</v>
      </c>
      <c r="AY150" s="9">
        <f>VLOOKUP($G150,Összesítő!$B:$F,3,FALSE)</f>
        <v>4206</v>
      </c>
      <c r="AZ150" s="9">
        <f t="shared" si="303"/>
        <v>39</v>
      </c>
      <c r="BA150" s="5">
        <f t="shared" si="304"/>
        <v>1</v>
      </c>
      <c r="BB150" s="5" t="str">
        <f t="shared" si="305"/>
        <v>H</v>
      </c>
      <c r="BC150" s="5">
        <f t="shared" si="306"/>
        <v>0</v>
      </c>
      <c r="BD150" s="5">
        <f t="shared" si="307"/>
        <v>0</v>
      </c>
      <c r="BE150" s="5">
        <f t="shared" si="308"/>
        <v>0</v>
      </c>
      <c r="BF150" s="9" t="str">
        <f t="shared" si="309"/>
        <v>Nem rövidtávú a feladat.</v>
      </c>
      <c r="BG150" s="5">
        <f t="shared" si="310"/>
        <v>1</v>
      </c>
      <c r="BH150" s="5">
        <f t="shared" si="311"/>
        <v>1</v>
      </c>
      <c r="BI150" s="5">
        <f t="shared" si="312"/>
        <v>1</v>
      </c>
      <c r="BJ150" s="5">
        <f t="shared" si="313"/>
        <v>1</v>
      </c>
      <c r="BK150" s="5">
        <f t="shared" si="314"/>
        <v>1</v>
      </c>
      <c r="BL150" s="4" t="str">
        <f t="shared" si="315"/>
        <v>Forráshiányos a feladat!</v>
      </c>
      <c r="BM150" s="5">
        <f t="shared" si="316"/>
        <v>0</v>
      </c>
      <c r="BN150" s="5">
        <f t="shared" si="317"/>
        <v>1</v>
      </c>
      <c r="BO150" s="5">
        <f t="shared" si="318"/>
        <v>0</v>
      </c>
      <c r="BP150" s="5">
        <f t="shared" si="319"/>
        <v>0</v>
      </c>
      <c r="BQ150" s="5">
        <f t="shared" si="320"/>
        <v>0</v>
      </c>
      <c r="BR150" s="9">
        <f t="shared" si="321"/>
        <v>0</v>
      </c>
      <c r="BS150" s="5">
        <f t="shared" si="322"/>
        <v>0</v>
      </c>
      <c r="BT150" s="5">
        <f t="shared" si="323"/>
        <v>0</v>
      </c>
      <c r="BU150" s="5">
        <f t="shared" si="324"/>
        <v>1</v>
      </c>
      <c r="BV150" s="5">
        <f t="shared" si="325"/>
        <v>1</v>
      </c>
      <c r="BW150" s="5">
        <f t="shared" si="326"/>
        <v>1</v>
      </c>
      <c r="BX150" s="5">
        <f t="shared" si="327"/>
        <v>1</v>
      </c>
      <c r="BY150" s="5">
        <f t="shared" si="328"/>
        <v>1</v>
      </c>
      <c r="BZ150" s="5">
        <f t="shared" si="329"/>
        <v>1</v>
      </c>
      <c r="CA150" s="5">
        <f t="shared" si="330"/>
        <v>1</v>
      </c>
      <c r="CB150" s="5">
        <f t="shared" si="331"/>
        <v>1</v>
      </c>
      <c r="CC150" s="5">
        <f t="shared" si="332"/>
        <v>1</v>
      </c>
      <c r="CD150" s="5" t="str">
        <f t="shared" si="333"/>
        <v>?</v>
      </c>
      <c r="CE150" s="4" t="str">
        <f t="shared" si="334"/>
        <v>Kitöltés rendben!</v>
      </c>
      <c r="CF150" s="5">
        <f t="shared" si="335"/>
        <v>1</v>
      </c>
      <c r="CG150" s="5">
        <f t="shared" si="336"/>
        <v>0</v>
      </c>
      <c r="CH150" s="5">
        <f t="shared" si="337"/>
        <v>1</v>
      </c>
    </row>
    <row r="151" spans="1:86" s="2" customFormat="1" ht="60" hidden="1" customHeight="1" x14ac:dyDescent="0.25">
      <c r="A151" s="1" t="str">
        <f t="shared" ref="A151" si="382">IF($G151="","Nincs VKR kiválasztva!",CE151)</f>
        <v>Kitöltés rendben!</v>
      </c>
      <c r="B151" s="211">
        <v>2</v>
      </c>
      <c r="C151" s="210" t="s">
        <v>108</v>
      </c>
      <c r="D151" s="212" t="s">
        <v>467</v>
      </c>
      <c r="E151" s="212" t="s">
        <v>462</v>
      </c>
      <c r="F151" s="213" t="str">
        <f>VLOOKUP($G151,Összesítő!$B:$F,2,FALSE)</f>
        <v>21-13426-1-001-01-10</v>
      </c>
      <c r="G151" s="210" t="s">
        <v>275</v>
      </c>
      <c r="H151" s="213" t="str">
        <f>AY151&amp;"_"&amp;AW151&amp;"_FIV_"&amp;LEFT(Előlap!$B$6,4)</f>
        <v>4206_148_FIV_2026</v>
      </c>
      <c r="I151" s="213" t="str">
        <f>VLOOKUP($G151,Összesítő!$B:$F,5,FALSE)</f>
        <v>Kemenesmihályfa</v>
      </c>
      <c r="J151" s="213" t="str">
        <f>VLOOKUP($G151,Összesítő!$B:$F,4,FALSE)</f>
        <v>Kemenesmihályfa Községi Önkormányzat</v>
      </c>
      <c r="K151" s="7">
        <f t="shared" ref="K151" si="383">N151+O151</f>
        <v>10000</v>
      </c>
      <c r="L151" s="211">
        <v>2028</v>
      </c>
      <c r="M151" s="211">
        <v>2036</v>
      </c>
      <c r="N151" s="13">
        <v>0</v>
      </c>
      <c r="O151" s="8">
        <v>10000</v>
      </c>
      <c r="P151" s="8">
        <v>0</v>
      </c>
      <c r="R151" s="8">
        <v>0</v>
      </c>
      <c r="S151" s="8">
        <v>0</v>
      </c>
      <c r="T151" s="8">
        <v>0</v>
      </c>
      <c r="U151" s="8">
        <v>0</v>
      </c>
      <c r="V151" s="8">
        <v>0</v>
      </c>
      <c r="W151" s="8">
        <v>0</v>
      </c>
      <c r="X151" s="8">
        <v>0</v>
      </c>
      <c r="Y151" s="8">
        <v>0</v>
      </c>
      <c r="Z151" s="8">
        <v>0</v>
      </c>
      <c r="AA151" s="8">
        <v>0</v>
      </c>
      <c r="AB151" s="8">
        <v>0</v>
      </c>
      <c r="AC151" s="7">
        <f t="shared" ref="AC151" si="384">SUM(R151:AB151)</f>
        <v>0</v>
      </c>
      <c r="AD151" s="3" t="str">
        <f t="shared" ref="AD151" si="385">IF($G151="","Nincs VKR kiválasztva!",IF(BA151=0,"Hiányos kitöltés!",BF151))</f>
        <v>Nem rövidtávú a feladat.</v>
      </c>
      <c r="AF151" s="8">
        <v>0</v>
      </c>
      <c r="AG151" s="8">
        <v>0</v>
      </c>
      <c r="AH151" s="8">
        <v>0</v>
      </c>
      <c r="AI151" s="8">
        <v>0</v>
      </c>
      <c r="AJ151" s="8">
        <v>0</v>
      </c>
      <c r="AK151" s="8">
        <v>0</v>
      </c>
      <c r="AL151" s="8">
        <v>0</v>
      </c>
      <c r="AM151" s="8">
        <v>0</v>
      </c>
      <c r="AN151" s="8">
        <v>0</v>
      </c>
      <c r="AO151" s="8">
        <v>0</v>
      </c>
      <c r="AP151" s="8">
        <v>0</v>
      </c>
      <c r="AQ151" s="7">
        <f t="shared" ref="AQ151" si="386">SUM(AF151:AP151)</f>
        <v>0</v>
      </c>
      <c r="AR151" s="210" t="s">
        <v>464</v>
      </c>
      <c r="AS151" s="3" t="str">
        <f t="shared" si="302"/>
        <v>Forráshiányos a feladat!</v>
      </c>
      <c r="AU151" s="212" t="s">
        <v>465</v>
      </c>
      <c r="AV151" s="212" t="s">
        <v>132</v>
      </c>
      <c r="AW151" s="213">
        <f>COUNTA($G$3:G151)</f>
        <v>148</v>
      </c>
      <c r="AY151" s="9">
        <f>VLOOKUP($G151,Összesítő!$B:$F,3,FALSE)</f>
        <v>4206</v>
      </c>
      <c r="AZ151" s="9">
        <f t="shared" si="303"/>
        <v>39</v>
      </c>
      <c r="BA151" s="5">
        <f t="shared" si="304"/>
        <v>1</v>
      </c>
      <c r="BB151" s="5" t="str">
        <f t="shared" si="305"/>
        <v>H</v>
      </c>
      <c r="BC151" s="5">
        <f t="shared" ref="BC151" si="387">IF(OR(BB151="R",BB151="RH"),1,0)</f>
        <v>0</v>
      </c>
      <c r="BD151" s="5">
        <f t="shared" si="307"/>
        <v>0</v>
      </c>
      <c r="BE151" s="5">
        <f t="shared" si="308"/>
        <v>0</v>
      </c>
      <c r="BF151" s="9" t="str">
        <f t="shared" si="309"/>
        <v>Nem rövidtávú a feladat.</v>
      </c>
      <c r="BG151" s="5">
        <f t="shared" si="310"/>
        <v>1</v>
      </c>
      <c r="BH151" s="5">
        <f t="shared" si="311"/>
        <v>1</v>
      </c>
      <c r="BI151" s="5">
        <f t="shared" si="312"/>
        <v>1</v>
      </c>
      <c r="BJ151" s="5">
        <f t="shared" si="313"/>
        <v>1</v>
      </c>
      <c r="BK151" s="5">
        <f t="shared" ref="BK151" si="388">IF(AND($BJ151=1,$O151=$AQ151),1,IF(AND($BJ151=1,$O151&gt;$AQ151,AR151="igen"),1,0))</f>
        <v>1</v>
      </c>
      <c r="BL151" s="4" t="str">
        <f t="shared" si="315"/>
        <v>Forráshiányos a feladat!</v>
      </c>
      <c r="BM151" s="5">
        <f t="shared" si="316"/>
        <v>0</v>
      </c>
      <c r="BN151" s="5">
        <f t="shared" si="317"/>
        <v>1</v>
      </c>
      <c r="BO151" s="5">
        <f t="shared" si="318"/>
        <v>0</v>
      </c>
      <c r="BP151" s="5">
        <f t="shared" si="319"/>
        <v>0</v>
      </c>
      <c r="BQ151" s="5">
        <f t="shared" si="320"/>
        <v>0</v>
      </c>
      <c r="BR151" s="9">
        <f t="shared" si="321"/>
        <v>0</v>
      </c>
      <c r="BS151" s="5">
        <f t="shared" si="322"/>
        <v>0</v>
      </c>
      <c r="BT151" s="5">
        <f t="shared" si="323"/>
        <v>0</v>
      </c>
      <c r="BU151" s="5">
        <f t="shared" si="324"/>
        <v>1</v>
      </c>
      <c r="BV151" s="5">
        <f t="shared" si="325"/>
        <v>1</v>
      </c>
      <c r="BW151" s="5">
        <f t="shared" si="326"/>
        <v>1</v>
      </c>
      <c r="BX151" s="5">
        <f t="shared" si="327"/>
        <v>1</v>
      </c>
      <c r="BY151" s="5">
        <f t="shared" si="328"/>
        <v>1</v>
      </c>
      <c r="BZ151" s="5">
        <f t="shared" si="329"/>
        <v>1</v>
      </c>
      <c r="CA151" s="5">
        <f t="shared" si="330"/>
        <v>1</v>
      </c>
      <c r="CB151" s="5">
        <f t="shared" si="331"/>
        <v>1</v>
      </c>
      <c r="CC151" s="5">
        <f t="shared" si="332"/>
        <v>1</v>
      </c>
      <c r="CD151" s="5" t="str">
        <f t="shared" si="333"/>
        <v>?</v>
      </c>
      <c r="CE151" s="4" t="str">
        <f t="shared" ref="CE151" si="389">IF($BA151=0,$CD151,IF($BG151=0,"I. ütem forrása nincs kitöltve!",IF($BJ151=0,"II. ütem forrása nincs kitöltve!",IF($BD151=1,"Költségek üteme nem megfelelő (az időtartam és a költség üteme eltér)!",IF(AND(BH151=0,$BA151=1,$BJ151=1,$BD151=1),"Kötelező cellák kitöltve, de az I. ütem forrása hibás!",IF(AND(BJ151=0,$BA151=1,$BJ151=1,$BD151=1),"Kötelező cellák kitöltve, de a II. ütem forrása hibás!",IF(AND($BO151=1,$AZ151&lt;30),"Nullás a rövidtávú feladat és rövid (hiányzik) a hozzá tartozó indoklás!",IF(AND($BP151=1,$AZ151&lt;30),"Nullás a hosszútávú feladat és rövid (hiányzik) a hozzá tartozó indoklás!",IF(AND(BN151=1,C151="1811_RENDKÍVÜLI"),"II. ütemre nem tervezhet Rendkívüli feladatot!",IF(BH151=0,AD151,IF(BK151=0,AS151,IF(AND(BC151=1,$P151&gt;$N151),"EM rendelet 2. melléklet terhére elszámolt költség nem lehet nagyobb az I. ütemre tervezett tényleges költségnél!",IF($AC151&gt;$N151,"Többlet forrást jelölt meg az I. ütemnél! A forrás ne legyen több a költségnél.",IF($AQ151&gt;$O151,"Többlet forrást jelölt meg a II. ütemnél! A forrás ne legyen több a költségnél.","Kitöltés rendben!"))))))))))))))</f>
        <v>Kitöltés rendben!</v>
      </c>
      <c r="CF151" s="5">
        <f t="shared" ref="CF151" si="390">IF(A151="Kitöltés rendben!",1,0)</f>
        <v>1</v>
      </c>
      <c r="CG151" s="5">
        <f t="shared" si="336"/>
        <v>0</v>
      </c>
      <c r="CH151" s="5">
        <f t="shared" si="337"/>
        <v>1</v>
      </c>
    </row>
    <row r="152" spans="1:86" s="2" customFormat="1" ht="60" hidden="1" customHeight="1" x14ac:dyDescent="0.25">
      <c r="A152" s="1" t="str">
        <f t="shared" si="297"/>
        <v>Kitöltés rendben!</v>
      </c>
      <c r="B152" s="203">
        <v>0</v>
      </c>
      <c r="C152" s="202" t="s">
        <v>113</v>
      </c>
      <c r="D152" s="204" t="s">
        <v>420</v>
      </c>
      <c r="E152" s="204" t="s">
        <v>462</v>
      </c>
      <c r="F152" s="205" t="str">
        <f>VLOOKUP($G152,Összesítő!$B:$F,2,FALSE)</f>
        <v>21-13426-1-001-01-10</v>
      </c>
      <c r="G152" s="202" t="s">
        <v>275</v>
      </c>
      <c r="H152" s="205" t="str">
        <f>AY152&amp;"_"&amp;AW152&amp;"_FIV_"&amp;LEFT(Előlap!$B$6,4)</f>
        <v>4206_149_FIV_2026</v>
      </c>
      <c r="I152" s="205" t="str">
        <f>VLOOKUP($G152,Összesítő!$B:$F,5,FALSE)</f>
        <v>Kemenesmihályfa</v>
      </c>
      <c r="J152" s="205" t="str">
        <f>VLOOKUP($G152,Összesítő!$B:$F,4,FALSE)</f>
        <v>Kemenesmihályfa Községi Önkormányzat</v>
      </c>
      <c r="K152" s="7">
        <f t="shared" si="298"/>
        <v>0</v>
      </c>
      <c r="L152" s="203">
        <v>2027</v>
      </c>
      <c r="M152" s="203">
        <v>2027</v>
      </c>
      <c r="N152" s="13">
        <v>0</v>
      </c>
      <c r="O152" s="8">
        <v>0</v>
      </c>
      <c r="P152" s="8">
        <v>0</v>
      </c>
      <c r="R152" s="8">
        <v>0</v>
      </c>
      <c r="S152" s="8">
        <v>0</v>
      </c>
      <c r="T152" s="8">
        <v>0</v>
      </c>
      <c r="U152" s="8">
        <v>0</v>
      </c>
      <c r="V152" s="8">
        <v>0</v>
      </c>
      <c r="W152" s="8">
        <v>0</v>
      </c>
      <c r="X152" s="8">
        <v>0</v>
      </c>
      <c r="Y152" s="8">
        <v>0</v>
      </c>
      <c r="Z152" s="8">
        <v>0</v>
      </c>
      <c r="AA152" s="8">
        <v>0</v>
      </c>
      <c r="AB152" s="8">
        <v>0</v>
      </c>
      <c r="AC152" s="7">
        <f t="shared" si="299"/>
        <v>0</v>
      </c>
      <c r="AD152" s="3" t="str">
        <f t="shared" si="300"/>
        <v>A forrás egyenlő a költséggel (I.ütem).</v>
      </c>
      <c r="AF152" s="8">
        <v>0</v>
      </c>
      <c r="AG152" s="8">
        <v>0</v>
      </c>
      <c r="AH152" s="8">
        <v>0</v>
      </c>
      <c r="AI152" s="8">
        <v>0</v>
      </c>
      <c r="AJ152" s="8">
        <v>0</v>
      </c>
      <c r="AK152" s="8">
        <v>0</v>
      </c>
      <c r="AL152" s="8">
        <v>0</v>
      </c>
      <c r="AM152" s="8">
        <v>0</v>
      </c>
      <c r="AN152" s="8">
        <v>0</v>
      </c>
      <c r="AO152" s="8">
        <v>0</v>
      </c>
      <c r="AP152" s="8">
        <v>0</v>
      </c>
      <c r="AQ152" s="7">
        <f t="shared" si="301"/>
        <v>0</v>
      </c>
      <c r="AR152" s="202" t="s">
        <v>464</v>
      </c>
      <c r="AS152" s="3" t="str">
        <f t="shared" si="302"/>
        <v>Nem hosszútávú a feladat.</v>
      </c>
      <c r="AU152" s="204" t="s">
        <v>466</v>
      </c>
      <c r="AV152" s="204" t="s">
        <v>132</v>
      </c>
      <c r="AW152" s="205">
        <f>COUNTA($G$3:G152)</f>
        <v>149</v>
      </c>
      <c r="AY152" s="9">
        <f>VLOOKUP($G152,Összesítő!$B:$F,3,FALSE)</f>
        <v>4206</v>
      </c>
      <c r="AZ152" s="9">
        <f t="shared" si="303"/>
        <v>86</v>
      </c>
      <c r="BA152" s="5">
        <f t="shared" si="304"/>
        <v>1</v>
      </c>
      <c r="BB152" s="5" t="str">
        <f t="shared" si="305"/>
        <v>R</v>
      </c>
      <c r="BC152" s="5">
        <f t="shared" si="306"/>
        <v>1</v>
      </c>
      <c r="BD152" s="5">
        <f t="shared" si="307"/>
        <v>0</v>
      </c>
      <c r="BE152" s="5">
        <f t="shared" si="308"/>
        <v>0</v>
      </c>
      <c r="BF152" s="9" t="str">
        <f t="shared" si="309"/>
        <v>A forrás egyenlő a költséggel (I.ütem).</v>
      </c>
      <c r="BG152" s="5">
        <f t="shared" si="310"/>
        <v>1</v>
      </c>
      <c r="BH152" s="5">
        <f t="shared" si="311"/>
        <v>1</v>
      </c>
      <c r="BI152" s="5">
        <f t="shared" si="312"/>
        <v>0</v>
      </c>
      <c r="BJ152" s="5">
        <f t="shared" si="313"/>
        <v>1</v>
      </c>
      <c r="BK152" s="5">
        <f t="shared" si="314"/>
        <v>1</v>
      </c>
      <c r="BL152" s="4" t="str">
        <f t="shared" si="315"/>
        <v>Nem hosszútávú a feladat.</v>
      </c>
      <c r="BM152" s="5">
        <f t="shared" si="316"/>
        <v>1</v>
      </c>
      <c r="BN152" s="5">
        <f t="shared" si="317"/>
        <v>0</v>
      </c>
      <c r="BO152" s="5">
        <f t="shared" si="318"/>
        <v>1</v>
      </c>
      <c r="BP152" s="5">
        <f t="shared" si="319"/>
        <v>0</v>
      </c>
      <c r="BQ152" s="5">
        <f t="shared" si="320"/>
        <v>1</v>
      </c>
      <c r="BR152" s="9" t="str">
        <f t="shared" si="321"/>
        <v>Nincs hosszútávú terv!</v>
      </c>
      <c r="BS152" s="5">
        <f t="shared" si="322"/>
        <v>1</v>
      </c>
      <c r="BT152" s="5">
        <f t="shared" si="323"/>
        <v>0</v>
      </c>
      <c r="BU152" s="5">
        <f t="shared" si="324"/>
        <v>1</v>
      </c>
      <c r="BV152" s="5">
        <f t="shared" si="325"/>
        <v>1</v>
      </c>
      <c r="BW152" s="5">
        <f t="shared" si="326"/>
        <v>1</v>
      </c>
      <c r="BX152" s="5">
        <f t="shared" si="327"/>
        <v>1</v>
      </c>
      <c r="BY152" s="5">
        <f t="shared" si="328"/>
        <v>1</v>
      </c>
      <c r="BZ152" s="5">
        <f t="shared" si="329"/>
        <v>1</v>
      </c>
      <c r="CA152" s="5">
        <f t="shared" si="330"/>
        <v>1</v>
      </c>
      <c r="CB152" s="5">
        <f t="shared" si="331"/>
        <v>1</v>
      </c>
      <c r="CC152" s="5">
        <f t="shared" si="332"/>
        <v>1</v>
      </c>
      <c r="CD152" s="5" t="str">
        <f t="shared" si="333"/>
        <v>?</v>
      </c>
      <c r="CE152" s="4" t="str">
        <f t="shared" si="334"/>
        <v>Kitöltés rendben!</v>
      </c>
      <c r="CF152" s="5">
        <f t="shared" si="335"/>
        <v>1</v>
      </c>
      <c r="CG152" s="5">
        <f t="shared" si="336"/>
        <v>1</v>
      </c>
      <c r="CH152" s="5">
        <f t="shared" si="337"/>
        <v>0</v>
      </c>
    </row>
    <row r="153" spans="1:86" s="2" customFormat="1" ht="45" hidden="1" customHeight="1" x14ac:dyDescent="0.25">
      <c r="A153" s="1" t="str">
        <f t="shared" si="297"/>
        <v>Kitöltés rendben!</v>
      </c>
      <c r="B153" s="203">
        <v>2</v>
      </c>
      <c r="C153" s="202" t="s">
        <v>100</v>
      </c>
      <c r="D153" s="204" t="s">
        <v>448</v>
      </c>
      <c r="E153" s="204" t="s">
        <v>462</v>
      </c>
      <c r="F153" s="205" t="str">
        <f>VLOOKUP($G153,Összesítő!$B:$F,2,FALSE)</f>
        <v>21-24484-1-001-00-00</v>
      </c>
      <c r="G153" s="202" t="s">
        <v>335</v>
      </c>
      <c r="H153" s="205" t="str">
        <f>AY153&amp;"_"&amp;AW153&amp;"_FIV_"&amp;LEFT(Előlap!$B$6,4)</f>
        <v>4221_150_FIV_2026</v>
      </c>
      <c r="I153" s="205" t="str">
        <f>VLOOKUP($G153,Összesítő!$B:$F,5,FALSE)</f>
        <v>Kemenessömjén</v>
      </c>
      <c r="J153" s="205" t="str">
        <f>VLOOKUP($G153,Összesítő!$B:$F,4,FALSE)</f>
        <v>Kemenessömjén Község Önkormányzata</v>
      </c>
      <c r="K153" s="7">
        <f t="shared" si="298"/>
        <v>10000</v>
      </c>
      <c r="L153" s="203">
        <v>2028</v>
      </c>
      <c r="M153" s="203">
        <v>2028</v>
      </c>
      <c r="N153" s="13">
        <v>0</v>
      </c>
      <c r="O153" s="8">
        <v>10000</v>
      </c>
      <c r="P153" s="8">
        <v>0</v>
      </c>
      <c r="R153" s="8">
        <v>0</v>
      </c>
      <c r="S153" s="8">
        <v>0</v>
      </c>
      <c r="T153" s="8">
        <v>0</v>
      </c>
      <c r="U153" s="8">
        <v>0</v>
      </c>
      <c r="V153" s="8">
        <v>0</v>
      </c>
      <c r="W153" s="8">
        <v>0</v>
      </c>
      <c r="X153" s="8">
        <v>0</v>
      </c>
      <c r="Y153" s="8">
        <v>0</v>
      </c>
      <c r="Z153" s="8">
        <v>0</v>
      </c>
      <c r="AA153" s="8">
        <v>0</v>
      </c>
      <c r="AB153" s="8">
        <v>0</v>
      </c>
      <c r="AC153" s="7">
        <f t="shared" si="299"/>
        <v>0</v>
      </c>
      <c r="AD153" s="3" t="str">
        <f t="shared" si="300"/>
        <v>Nem rövidtávú a feladat.</v>
      </c>
      <c r="AF153" s="8">
        <v>0</v>
      </c>
      <c r="AG153" s="8">
        <v>0</v>
      </c>
      <c r="AH153" s="8">
        <v>0</v>
      </c>
      <c r="AI153" s="8">
        <v>0</v>
      </c>
      <c r="AJ153" s="8">
        <v>0</v>
      </c>
      <c r="AK153" s="8">
        <v>0</v>
      </c>
      <c r="AL153" s="8">
        <v>0</v>
      </c>
      <c r="AM153" s="8">
        <v>0</v>
      </c>
      <c r="AN153" s="8">
        <v>0</v>
      </c>
      <c r="AO153" s="8">
        <v>0</v>
      </c>
      <c r="AP153" s="8">
        <v>0</v>
      </c>
      <c r="AQ153" s="7">
        <f t="shared" si="301"/>
        <v>0</v>
      </c>
      <c r="AR153" s="202" t="s">
        <v>464</v>
      </c>
      <c r="AS153" s="3" t="str">
        <f t="shared" si="302"/>
        <v>Forráshiányos a feladat!</v>
      </c>
      <c r="AU153" s="204" t="s">
        <v>465</v>
      </c>
      <c r="AV153" s="204" t="s">
        <v>132</v>
      </c>
      <c r="AW153" s="205">
        <f>COUNTA($G$3:G153)</f>
        <v>150</v>
      </c>
      <c r="AY153" s="9">
        <f>VLOOKUP($G153,Összesítő!$B:$F,3,FALSE)</f>
        <v>4221</v>
      </c>
      <c r="AZ153" s="9">
        <f t="shared" si="303"/>
        <v>39</v>
      </c>
      <c r="BA153" s="5">
        <f t="shared" si="304"/>
        <v>1</v>
      </c>
      <c r="BB153" s="5" t="str">
        <f t="shared" si="305"/>
        <v>H</v>
      </c>
      <c r="BC153" s="5">
        <f t="shared" si="306"/>
        <v>0</v>
      </c>
      <c r="BD153" s="5">
        <f t="shared" si="307"/>
        <v>0</v>
      </c>
      <c r="BE153" s="5">
        <f t="shared" si="308"/>
        <v>0</v>
      </c>
      <c r="BF153" s="9" t="str">
        <f t="shared" si="309"/>
        <v>Nem rövidtávú a feladat.</v>
      </c>
      <c r="BG153" s="5">
        <f t="shared" si="310"/>
        <v>1</v>
      </c>
      <c r="BH153" s="5">
        <f t="shared" si="311"/>
        <v>1</v>
      </c>
      <c r="BI153" s="5">
        <f t="shared" si="312"/>
        <v>1</v>
      </c>
      <c r="BJ153" s="5">
        <f t="shared" si="313"/>
        <v>1</v>
      </c>
      <c r="BK153" s="5">
        <f t="shared" si="314"/>
        <v>1</v>
      </c>
      <c r="BL153" s="4" t="str">
        <f t="shared" si="315"/>
        <v>Forráshiányos a feladat!</v>
      </c>
      <c r="BM153" s="5">
        <f t="shared" si="316"/>
        <v>0</v>
      </c>
      <c r="BN153" s="5">
        <f t="shared" si="317"/>
        <v>1</v>
      </c>
      <c r="BO153" s="5">
        <f t="shared" si="318"/>
        <v>0</v>
      </c>
      <c r="BP153" s="5">
        <f t="shared" si="319"/>
        <v>0</v>
      </c>
      <c r="BQ153" s="5">
        <f t="shared" si="320"/>
        <v>0</v>
      </c>
      <c r="BR153" s="9">
        <f t="shared" si="321"/>
        <v>0</v>
      </c>
      <c r="BS153" s="5">
        <f t="shared" si="322"/>
        <v>0</v>
      </c>
      <c r="BT153" s="5">
        <f t="shared" si="323"/>
        <v>0</v>
      </c>
      <c r="BU153" s="5">
        <f t="shared" si="324"/>
        <v>1</v>
      </c>
      <c r="BV153" s="5">
        <f t="shared" si="325"/>
        <v>1</v>
      </c>
      <c r="BW153" s="5">
        <f t="shared" si="326"/>
        <v>1</v>
      </c>
      <c r="BX153" s="5">
        <f t="shared" si="327"/>
        <v>1</v>
      </c>
      <c r="BY153" s="5">
        <f t="shared" si="328"/>
        <v>1</v>
      </c>
      <c r="BZ153" s="5">
        <f t="shared" si="329"/>
        <v>1</v>
      </c>
      <c r="CA153" s="5">
        <f t="shared" si="330"/>
        <v>1</v>
      </c>
      <c r="CB153" s="5">
        <f t="shared" si="331"/>
        <v>1</v>
      </c>
      <c r="CC153" s="5">
        <f t="shared" si="332"/>
        <v>1</v>
      </c>
      <c r="CD153" s="5" t="str">
        <f t="shared" si="333"/>
        <v>?</v>
      </c>
      <c r="CE153" s="4" t="str">
        <f t="shared" si="334"/>
        <v>Kitöltés rendben!</v>
      </c>
      <c r="CF153" s="5">
        <f t="shared" si="335"/>
        <v>1</v>
      </c>
      <c r="CG153" s="5">
        <f t="shared" si="336"/>
        <v>0</v>
      </c>
      <c r="CH153" s="5">
        <f t="shared" si="337"/>
        <v>1</v>
      </c>
    </row>
    <row r="154" spans="1:86" s="2" customFormat="1" ht="90" hidden="1" customHeight="1" x14ac:dyDescent="0.25">
      <c r="A154" s="1" t="str">
        <f t="shared" si="297"/>
        <v>Kitöltés rendben!</v>
      </c>
      <c r="B154" s="203">
        <v>2</v>
      </c>
      <c r="C154" s="202" t="s">
        <v>36</v>
      </c>
      <c r="D154" s="204" t="s">
        <v>449</v>
      </c>
      <c r="E154" s="204" t="s">
        <v>462</v>
      </c>
      <c r="F154" s="205" t="str">
        <f>VLOOKUP($G154,Összesítő!$B:$F,2,FALSE)</f>
        <v>21-24484-1-001-00-00</v>
      </c>
      <c r="G154" s="202" t="s">
        <v>335</v>
      </c>
      <c r="H154" s="205" t="str">
        <f>AY154&amp;"_"&amp;AW154&amp;"_FIV_"&amp;LEFT(Előlap!$B$6,4)</f>
        <v>4221_151_FIV_2026</v>
      </c>
      <c r="I154" s="205" t="str">
        <f>VLOOKUP($G154,Összesítő!$B:$F,5,FALSE)</f>
        <v>Kemenessömjén</v>
      </c>
      <c r="J154" s="205" t="str">
        <f>VLOOKUP($G154,Összesítő!$B:$F,4,FALSE)</f>
        <v>Kemenessömjén Község Önkormányzata</v>
      </c>
      <c r="K154" s="7">
        <f t="shared" si="298"/>
        <v>3200000</v>
      </c>
      <c r="L154" s="203">
        <v>2028</v>
      </c>
      <c r="M154" s="203">
        <v>2028</v>
      </c>
      <c r="N154" s="13">
        <v>0</v>
      </c>
      <c r="O154" s="8">
        <v>3200000</v>
      </c>
      <c r="P154" s="8">
        <v>0</v>
      </c>
      <c r="R154" s="8">
        <v>0</v>
      </c>
      <c r="S154" s="8">
        <v>0</v>
      </c>
      <c r="T154" s="8">
        <v>0</v>
      </c>
      <c r="U154" s="8">
        <v>0</v>
      </c>
      <c r="V154" s="8">
        <v>0</v>
      </c>
      <c r="W154" s="8">
        <v>0</v>
      </c>
      <c r="X154" s="8">
        <v>0</v>
      </c>
      <c r="Y154" s="8">
        <v>0</v>
      </c>
      <c r="Z154" s="8">
        <v>0</v>
      </c>
      <c r="AA154" s="8">
        <v>0</v>
      </c>
      <c r="AB154" s="8">
        <v>0</v>
      </c>
      <c r="AC154" s="7">
        <f t="shared" si="299"/>
        <v>0</v>
      </c>
      <c r="AD154" s="3" t="str">
        <f t="shared" si="300"/>
        <v>Nem rövidtávú a feladat.</v>
      </c>
      <c r="AF154" s="8">
        <v>47400</v>
      </c>
      <c r="AG154" s="8">
        <v>0</v>
      </c>
      <c r="AH154" s="8">
        <v>0</v>
      </c>
      <c r="AI154" s="8">
        <v>0</v>
      </c>
      <c r="AJ154" s="8">
        <v>0</v>
      </c>
      <c r="AK154" s="8">
        <v>0</v>
      </c>
      <c r="AL154" s="8">
        <v>0</v>
      </c>
      <c r="AM154" s="8">
        <v>0</v>
      </c>
      <c r="AN154" s="8">
        <v>0</v>
      </c>
      <c r="AO154" s="8">
        <v>0</v>
      </c>
      <c r="AP154" s="8">
        <v>0</v>
      </c>
      <c r="AQ154" s="7">
        <f t="shared" si="301"/>
        <v>47400</v>
      </c>
      <c r="AR154" s="202" t="s">
        <v>464</v>
      </c>
      <c r="AS154" s="3" t="str">
        <f t="shared" si="302"/>
        <v>Forráshiányos a feladat!</v>
      </c>
      <c r="AU154" s="204" t="s">
        <v>465</v>
      </c>
      <c r="AV154" s="204" t="s">
        <v>132</v>
      </c>
      <c r="AW154" s="205">
        <f>COUNTA($G$3:G154)</f>
        <v>151</v>
      </c>
      <c r="AY154" s="9">
        <f>VLOOKUP($G154,Összesítő!$B:$F,3,FALSE)</f>
        <v>4221</v>
      </c>
      <c r="AZ154" s="9">
        <f t="shared" si="303"/>
        <v>39</v>
      </c>
      <c r="BA154" s="5">
        <f t="shared" si="304"/>
        <v>1</v>
      </c>
      <c r="BB154" s="5" t="str">
        <f t="shared" si="305"/>
        <v>H</v>
      </c>
      <c r="BC154" s="5">
        <f t="shared" si="306"/>
        <v>0</v>
      </c>
      <c r="BD154" s="5">
        <f t="shared" si="307"/>
        <v>0</v>
      </c>
      <c r="BE154" s="5">
        <f t="shared" si="308"/>
        <v>0</v>
      </c>
      <c r="BF154" s="9" t="str">
        <f t="shared" si="309"/>
        <v>Nem rövidtávú a feladat.</v>
      </c>
      <c r="BG154" s="5">
        <f t="shared" si="310"/>
        <v>1</v>
      </c>
      <c r="BH154" s="5">
        <f t="shared" si="311"/>
        <v>1</v>
      </c>
      <c r="BI154" s="5">
        <f t="shared" si="312"/>
        <v>1</v>
      </c>
      <c r="BJ154" s="5">
        <f t="shared" si="313"/>
        <v>1</v>
      </c>
      <c r="BK154" s="5">
        <f t="shared" si="314"/>
        <v>1</v>
      </c>
      <c r="BL154" s="4" t="str">
        <f t="shared" si="315"/>
        <v>Forráshiányos a feladat!</v>
      </c>
      <c r="BM154" s="5">
        <f t="shared" si="316"/>
        <v>0</v>
      </c>
      <c r="BN154" s="5">
        <f t="shared" si="317"/>
        <v>1</v>
      </c>
      <c r="BO154" s="5">
        <f t="shared" si="318"/>
        <v>0</v>
      </c>
      <c r="BP154" s="5">
        <f t="shared" si="319"/>
        <v>0</v>
      </c>
      <c r="BQ154" s="5">
        <f t="shared" si="320"/>
        <v>0</v>
      </c>
      <c r="BR154" s="9">
        <f t="shared" si="321"/>
        <v>0</v>
      </c>
      <c r="BS154" s="5">
        <f t="shared" si="322"/>
        <v>0</v>
      </c>
      <c r="BT154" s="5">
        <f t="shared" si="323"/>
        <v>0</v>
      </c>
      <c r="BU154" s="5">
        <f t="shared" si="324"/>
        <v>1</v>
      </c>
      <c r="BV154" s="5">
        <f t="shared" si="325"/>
        <v>1</v>
      </c>
      <c r="BW154" s="5">
        <f t="shared" si="326"/>
        <v>1</v>
      </c>
      <c r="BX154" s="5">
        <f t="shared" si="327"/>
        <v>1</v>
      </c>
      <c r="BY154" s="5">
        <f t="shared" si="328"/>
        <v>1</v>
      </c>
      <c r="BZ154" s="5">
        <f t="shared" si="329"/>
        <v>1</v>
      </c>
      <c r="CA154" s="5">
        <f t="shared" si="330"/>
        <v>1</v>
      </c>
      <c r="CB154" s="5">
        <f t="shared" si="331"/>
        <v>1</v>
      </c>
      <c r="CC154" s="5">
        <f t="shared" si="332"/>
        <v>1</v>
      </c>
      <c r="CD154" s="5" t="str">
        <f t="shared" si="333"/>
        <v>?</v>
      </c>
      <c r="CE154" s="4" t="str">
        <f t="shared" si="334"/>
        <v>Kitöltés rendben!</v>
      </c>
      <c r="CF154" s="5">
        <f t="shared" si="335"/>
        <v>1</v>
      </c>
      <c r="CG154" s="5">
        <f t="shared" si="336"/>
        <v>0</v>
      </c>
      <c r="CH154" s="5">
        <f t="shared" si="337"/>
        <v>1</v>
      </c>
    </row>
    <row r="155" spans="1:86" s="2" customFormat="1" ht="45" hidden="1" customHeight="1" x14ac:dyDescent="0.25">
      <c r="A155" s="1" t="str">
        <f t="shared" si="297"/>
        <v>Kitöltés rendben!</v>
      </c>
      <c r="B155" s="203">
        <v>2</v>
      </c>
      <c r="C155" s="202" t="s">
        <v>75</v>
      </c>
      <c r="D155" s="204" t="s">
        <v>417</v>
      </c>
      <c r="E155" s="204" t="s">
        <v>462</v>
      </c>
      <c r="F155" s="205" t="str">
        <f>VLOOKUP($G155,Összesítő!$B:$F,2,FALSE)</f>
        <v>21-24484-1-001-00-00</v>
      </c>
      <c r="G155" s="202" t="s">
        <v>335</v>
      </c>
      <c r="H155" s="205" t="str">
        <f>AY155&amp;"_"&amp;AW155&amp;"_FIV_"&amp;LEFT(Előlap!$B$6,4)</f>
        <v>4221_152_FIV_2026</v>
      </c>
      <c r="I155" s="205" t="str">
        <f>VLOOKUP($G155,Összesítő!$B:$F,5,FALSE)</f>
        <v>Kemenessömjén</v>
      </c>
      <c r="J155" s="205" t="str">
        <f>VLOOKUP($G155,Összesítő!$B:$F,4,FALSE)</f>
        <v>Kemenessömjén Község Önkormányzata</v>
      </c>
      <c r="K155" s="7">
        <f t="shared" si="298"/>
        <v>20000</v>
      </c>
      <c r="L155" s="203">
        <v>2028</v>
      </c>
      <c r="M155" s="203">
        <v>2028</v>
      </c>
      <c r="N155" s="13">
        <v>0</v>
      </c>
      <c r="O155" s="8">
        <v>20000</v>
      </c>
      <c r="P155" s="8">
        <v>0</v>
      </c>
      <c r="R155" s="8">
        <v>0</v>
      </c>
      <c r="S155" s="8">
        <v>0</v>
      </c>
      <c r="T155" s="8">
        <v>0</v>
      </c>
      <c r="U155" s="8">
        <v>0</v>
      </c>
      <c r="V155" s="8">
        <v>0</v>
      </c>
      <c r="W155" s="8">
        <v>0</v>
      </c>
      <c r="X155" s="8">
        <v>0</v>
      </c>
      <c r="Y155" s="8">
        <v>0</v>
      </c>
      <c r="Z155" s="8">
        <v>0</v>
      </c>
      <c r="AA155" s="8">
        <v>0</v>
      </c>
      <c r="AB155" s="8">
        <v>0</v>
      </c>
      <c r="AC155" s="7">
        <f t="shared" si="299"/>
        <v>0</v>
      </c>
      <c r="AD155" s="3" t="str">
        <f t="shared" si="300"/>
        <v>Nem rövidtávú a feladat.</v>
      </c>
      <c r="AF155" s="8">
        <v>0</v>
      </c>
      <c r="AG155" s="8">
        <v>0</v>
      </c>
      <c r="AH155" s="8">
        <v>0</v>
      </c>
      <c r="AI155" s="8">
        <v>0</v>
      </c>
      <c r="AJ155" s="8">
        <v>0</v>
      </c>
      <c r="AK155" s="8">
        <v>0</v>
      </c>
      <c r="AL155" s="8">
        <v>0</v>
      </c>
      <c r="AM155" s="8">
        <v>0</v>
      </c>
      <c r="AN155" s="8">
        <v>0</v>
      </c>
      <c r="AO155" s="8">
        <v>0</v>
      </c>
      <c r="AP155" s="8">
        <v>0</v>
      </c>
      <c r="AQ155" s="7">
        <f t="shared" si="301"/>
        <v>0</v>
      </c>
      <c r="AR155" s="202" t="s">
        <v>464</v>
      </c>
      <c r="AS155" s="3" t="str">
        <f t="shared" si="302"/>
        <v>Forráshiányos a feladat!</v>
      </c>
      <c r="AU155" s="204" t="s">
        <v>465</v>
      </c>
      <c r="AV155" s="204" t="s">
        <v>132</v>
      </c>
      <c r="AW155" s="205">
        <f>COUNTA($G$3:G155)</f>
        <v>152</v>
      </c>
      <c r="AY155" s="9">
        <f>VLOOKUP($G155,Összesítő!$B:$F,3,FALSE)</f>
        <v>4221</v>
      </c>
      <c r="AZ155" s="9">
        <f t="shared" si="303"/>
        <v>39</v>
      </c>
      <c r="BA155" s="5">
        <f t="shared" si="304"/>
        <v>1</v>
      </c>
      <c r="BB155" s="5" t="str">
        <f t="shared" si="305"/>
        <v>H</v>
      </c>
      <c r="BC155" s="5">
        <f t="shared" si="306"/>
        <v>0</v>
      </c>
      <c r="BD155" s="5">
        <f t="shared" si="307"/>
        <v>0</v>
      </c>
      <c r="BE155" s="5">
        <f t="shared" si="308"/>
        <v>0</v>
      </c>
      <c r="BF155" s="9" t="str">
        <f t="shared" si="309"/>
        <v>Nem rövidtávú a feladat.</v>
      </c>
      <c r="BG155" s="5">
        <f t="shared" si="310"/>
        <v>1</v>
      </c>
      <c r="BH155" s="5">
        <f t="shared" si="311"/>
        <v>1</v>
      </c>
      <c r="BI155" s="5">
        <f t="shared" si="312"/>
        <v>1</v>
      </c>
      <c r="BJ155" s="5">
        <f t="shared" si="313"/>
        <v>1</v>
      </c>
      <c r="BK155" s="5">
        <f t="shared" si="314"/>
        <v>1</v>
      </c>
      <c r="BL155" s="4" t="str">
        <f t="shared" si="315"/>
        <v>Forráshiányos a feladat!</v>
      </c>
      <c r="BM155" s="5">
        <f t="shared" si="316"/>
        <v>0</v>
      </c>
      <c r="BN155" s="5">
        <f t="shared" si="317"/>
        <v>1</v>
      </c>
      <c r="BO155" s="5">
        <f t="shared" si="318"/>
        <v>0</v>
      </c>
      <c r="BP155" s="5">
        <f t="shared" si="319"/>
        <v>0</v>
      </c>
      <c r="BQ155" s="5">
        <f t="shared" si="320"/>
        <v>0</v>
      </c>
      <c r="BR155" s="9">
        <f t="shared" si="321"/>
        <v>0</v>
      </c>
      <c r="BS155" s="5">
        <f t="shared" si="322"/>
        <v>0</v>
      </c>
      <c r="BT155" s="5">
        <f t="shared" si="323"/>
        <v>0</v>
      </c>
      <c r="BU155" s="5">
        <f t="shared" si="324"/>
        <v>1</v>
      </c>
      <c r="BV155" s="5">
        <f t="shared" si="325"/>
        <v>1</v>
      </c>
      <c r="BW155" s="5">
        <f t="shared" si="326"/>
        <v>1</v>
      </c>
      <c r="BX155" s="5">
        <f t="shared" si="327"/>
        <v>1</v>
      </c>
      <c r="BY155" s="5">
        <f t="shared" si="328"/>
        <v>1</v>
      </c>
      <c r="BZ155" s="5">
        <f t="shared" si="329"/>
        <v>1</v>
      </c>
      <c r="CA155" s="5">
        <f t="shared" si="330"/>
        <v>1</v>
      </c>
      <c r="CB155" s="5">
        <f t="shared" si="331"/>
        <v>1</v>
      </c>
      <c r="CC155" s="5">
        <f t="shared" si="332"/>
        <v>1</v>
      </c>
      <c r="CD155" s="5" t="str">
        <f t="shared" si="333"/>
        <v>?</v>
      </c>
      <c r="CE155" s="4" t="str">
        <f t="shared" si="334"/>
        <v>Kitöltés rendben!</v>
      </c>
      <c r="CF155" s="5">
        <f t="shared" si="335"/>
        <v>1</v>
      </c>
      <c r="CG155" s="5">
        <f t="shared" si="336"/>
        <v>0</v>
      </c>
      <c r="CH155" s="5">
        <f t="shared" si="337"/>
        <v>1</v>
      </c>
    </row>
    <row r="156" spans="1:86" s="2" customFormat="1" ht="45" hidden="1" customHeight="1" x14ac:dyDescent="0.25">
      <c r="A156" s="1" t="str">
        <f t="shared" ref="A156" si="391">IF($G156="","Nincs VKR kiválasztva!",CE156)</f>
        <v>Kitöltés rendben!</v>
      </c>
      <c r="B156" s="211">
        <v>2</v>
      </c>
      <c r="C156" s="210" t="s">
        <v>111</v>
      </c>
      <c r="D156" s="212" t="s">
        <v>467</v>
      </c>
      <c r="E156" s="212" t="s">
        <v>462</v>
      </c>
      <c r="F156" s="213" t="str">
        <f>VLOOKUP($G156,Összesítő!$B:$F,2,FALSE)</f>
        <v>21-24484-1-001-00-00</v>
      </c>
      <c r="G156" s="210" t="s">
        <v>335</v>
      </c>
      <c r="H156" s="213" t="str">
        <f>AY156&amp;"_"&amp;AW156&amp;"_FIV_"&amp;LEFT(Előlap!$B$6,4)</f>
        <v>4221_153_FIV_2026</v>
      </c>
      <c r="I156" s="213" t="str">
        <f>VLOOKUP($G156,Összesítő!$B:$F,5,FALSE)</f>
        <v>Kemenessömjén</v>
      </c>
      <c r="J156" s="213" t="str">
        <f>VLOOKUP($G156,Összesítő!$B:$F,4,FALSE)</f>
        <v>Kemenessömjén Község Önkormányzata</v>
      </c>
      <c r="K156" s="7">
        <f t="shared" ref="K156" si="392">N156+O156</f>
        <v>10000</v>
      </c>
      <c r="L156" s="211">
        <v>2028</v>
      </c>
      <c r="M156" s="211">
        <v>2036</v>
      </c>
      <c r="N156" s="13">
        <v>0</v>
      </c>
      <c r="O156" s="8">
        <v>10000</v>
      </c>
      <c r="P156" s="8">
        <v>0</v>
      </c>
      <c r="R156" s="8">
        <v>0</v>
      </c>
      <c r="S156" s="8">
        <v>0</v>
      </c>
      <c r="T156" s="8">
        <v>0</v>
      </c>
      <c r="U156" s="8">
        <v>0</v>
      </c>
      <c r="V156" s="8">
        <v>0</v>
      </c>
      <c r="W156" s="8">
        <v>0</v>
      </c>
      <c r="X156" s="8">
        <v>0</v>
      </c>
      <c r="Y156" s="8">
        <v>0</v>
      </c>
      <c r="Z156" s="8">
        <v>0</v>
      </c>
      <c r="AA156" s="8">
        <v>0</v>
      </c>
      <c r="AB156" s="8">
        <v>0</v>
      </c>
      <c r="AC156" s="7">
        <f t="shared" ref="AC156" si="393">SUM(R156:AB156)</f>
        <v>0</v>
      </c>
      <c r="AD156" s="3" t="str">
        <f t="shared" ref="AD156" si="394">IF($G156="","Nincs VKR kiválasztva!",IF(BA156=0,"Hiányos kitöltés!",BF156))</f>
        <v>Nem rövidtávú a feladat.</v>
      </c>
      <c r="AF156" s="8">
        <v>0</v>
      </c>
      <c r="AG156" s="8">
        <v>0</v>
      </c>
      <c r="AH156" s="8">
        <v>0</v>
      </c>
      <c r="AI156" s="8">
        <v>0</v>
      </c>
      <c r="AJ156" s="8">
        <v>0</v>
      </c>
      <c r="AK156" s="8">
        <v>0</v>
      </c>
      <c r="AL156" s="8">
        <v>0</v>
      </c>
      <c r="AM156" s="8">
        <v>0</v>
      </c>
      <c r="AN156" s="8">
        <v>0</v>
      </c>
      <c r="AO156" s="8">
        <v>0</v>
      </c>
      <c r="AP156" s="8">
        <v>0</v>
      </c>
      <c r="AQ156" s="7">
        <f t="shared" ref="AQ156" si="395">SUM(AF156:AP156)</f>
        <v>0</v>
      </c>
      <c r="AR156" s="210" t="s">
        <v>464</v>
      </c>
      <c r="AS156" s="3" t="str">
        <f t="shared" si="302"/>
        <v>Forráshiányos a feladat!</v>
      </c>
      <c r="AU156" s="212" t="s">
        <v>465</v>
      </c>
      <c r="AV156" s="212" t="s">
        <v>132</v>
      </c>
      <c r="AW156" s="213">
        <f>COUNTA($G$3:G156)</f>
        <v>153</v>
      </c>
      <c r="AY156" s="9">
        <f>VLOOKUP($G156,Összesítő!$B:$F,3,FALSE)</f>
        <v>4221</v>
      </c>
      <c r="AZ156" s="9">
        <f t="shared" si="303"/>
        <v>39</v>
      </c>
      <c r="BA156" s="5">
        <f t="shared" si="304"/>
        <v>1</v>
      </c>
      <c r="BB156" s="5" t="str">
        <f t="shared" si="305"/>
        <v>H</v>
      </c>
      <c r="BC156" s="5">
        <f t="shared" ref="BC156" si="396">IF(OR(BB156="R",BB156="RH"),1,0)</f>
        <v>0</v>
      </c>
      <c r="BD156" s="5">
        <f t="shared" si="307"/>
        <v>0</v>
      </c>
      <c r="BE156" s="5">
        <f t="shared" si="308"/>
        <v>0</v>
      </c>
      <c r="BF156" s="9" t="str">
        <f t="shared" si="309"/>
        <v>Nem rövidtávú a feladat.</v>
      </c>
      <c r="BG156" s="5">
        <f t="shared" si="310"/>
        <v>1</v>
      </c>
      <c r="BH156" s="5">
        <f t="shared" si="311"/>
        <v>1</v>
      </c>
      <c r="BI156" s="5">
        <f t="shared" si="312"/>
        <v>1</v>
      </c>
      <c r="BJ156" s="5">
        <f t="shared" si="313"/>
        <v>1</v>
      </c>
      <c r="BK156" s="5">
        <f t="shared" ref="BK156" si="397">IF(AND($BJ156=1,$O156=$AQ156),1,IF(AND($BJ156=1,$O156&gt;$AQ156,AR156="igen"),1,0))</f>
        <v>1</v>
      </c>
      <c r="BL156" s="4" t="str">
        <f t="shared" si="315"/>
        <v>Forráshiányos a feladat!</v>
      </c>
      <c r="BM156" s="5">
        <f t="shared" si="316"/>
        <v>0</v>
      </c>
      <c r="BN156" s="5">
        <f t="shared" si="317"/>
        <v>1</v>
      </c>
      <c r="BO156" s="5">
        <f t="shared" si="318"/>
        <v>0</v>
      </c>
      <c r="BP156" s="5">
        <f t="shared" si="319"/>
        <v>0</v>
      </c>
      <c r="BQ156" s="5">
        <f t="shared" si="320"/>
        <v>0</v>
      </c>
      <c r="BR156" s="9">
        <f t="shared" si="321"/>
        <v>0</v>
      </c>
      <c r="BS156" s="5">
        <f t="shared" si="322"/>
        <v>0</v>
      </c>
      <c r="BT156" s="5">
        <f t="shared" si="323"/>
        <v>0</v>
      </c>
      <c r="BU156" s="5">
        <f t="shared" si="324"/>
        <v>1</v>
      </c>
      <c r="BV156" s="5">
        <f t="shared" si="325"/>
        <v>1</v>
      </c>
      <c r="BW156" s="5">
        <f t="shared" si="326"/>
        <v>1</v>
      </c>
      <c r="BX156" s="5">
        <f t="shared" si="327"/>
        <v>1</v>
      </c>
      <c r="BY156" s="5">
        <f t="shared" si="328"/>
        <v>1</v>
      </c>
      <c r="BZ156" s="5">
        <f t="shared" si="329"/>
        <v>1</v>
      </c>
      <c r="CA156" s="5">
        <f t="shared" si="330"/>
        <v>1</v>
      </c>
      <c r="CB156" s="5">
        <f t="shared" si="331"/>
        <v>1</v>
      </c>
      <c r="CC156" s="5">
        <f t="shared" si="332"/>
        <v>1</v>
      </c>
      <c r="CD156" s="5" t="str">
        <f t="shared" si="333"/>
        <v>?</v>
      </c>
      <c r="CE156" s="4" t="str">
        <f t="shared" ref="CE156" si="398">IF($BA156=0,$CD156,IF($BG156=0,"I. ütem forrása nincs kitöltve!",IF($BJ156=0,"II. ütem forrása nincs kitöltve!",IF($BD156=1,"Költségek üteme nem megfelelő (az időtartam és a költség üteme eltér)!",IF(AND(BH156=0,$BA156=1,$BJ156=1,$BD156=1),"Kötelező cellák kitöltve, de az I. ütem forrása hibás!",IF(AND(BJ156=0,$BA156=1,$BJ156=1,$BD156=1),"Kötelező cellák kitöltve, de a II. ütem forrása hibás!",IF(AND($BO156=1,$AZ156&lt;30),"Nullás a rövidtávú feladat és rövid (hiányzik) a hozzá tartozó indoklás!",IF(AND($BP156=1,$AZ156&lt;30),"Nullás a hosszútávú feladat és rövid (hiányzik) a hozzá tartozó indoklás!",IF(AND(BN156=1,C156="1811_RENDKÍVÜLI"),"II. ütemre nem tervezhet Rendkívüli feladatot!",IF(BH156=0,AD156,IF(BK156=0,AS156,IF(AND(BC156=1,$P156&gt;$N156),"EM rendelet 2. melléklet terhére elszámolt költség nem lehet nagyobb az I. ütemre tervezett tényleges költségnél!",IF($AC156&gt;$N156,"Többlet forrást jelölt meg az I. ütemnél! A forrás ne legyen több a költségnél.",IF($AQ156&gt;$O156,"Többlet forrást jelölt meg a II. ütemnél! A forrás ne legyen több a költségnél.","Kitöltés rendben!"))))))))))))))</f>
        <v>Kitöltés rendben!</v>
      </c>
      <c r="CF156" s="5">
        <f t="shared" ref="CF156" si="399">IF(A156="Kitöltés rendben!",1,0)</f>
        <v>1</v>
      </c>
      <c r="CG156" s="5">
        <f t="shared" si="336"/>
        <v>0</v>
      </c>
      <c r="CH156" s="5">
        <f t="shared" si="337"/>
        <v>1</v>
      </c>
    </row>
    <row r="157" spans="1:86" s="2" customFormat="1" ht="45" hidden="1" customHeight="1" x14ac:dyDescent="0.25">
      <c r="A157" s="1" t="str">
        <f t="shared" si="297"/>
        <v>Kitöltés rendben!</v>
      </c>
      <c r="B157" s="203">
        <v>0</v>
      </c>
      <c r="C157" s="202" t="s">
        <v>113</v>
      </c>
      <c r="D157" s="204" t="s">
        <v>420</v>
      </c>
      <c r="E157" s="204" t="s">
        <v>462</v>
      </c>
      <c r="F157" s="205" t="str">
        <f>VLOOKUP($G157,Összesítő!$B:$F,2,FALSE)</f>
        <v>21-24484-1-001-00-00</v>
      </c>
      <c r="G157" s="202" t="s">
        <v>335</v>
      </c>
      <c r="H157" s="205" t="str">
        <f>AY157&amp;"_"&amp;AW157&amp;"_FIV_"&amp;LEFT(Előlap!$B$6,4)</f>
        <v>4221_154_FIV_2026</v>
      </c>
      <c r="I157" s="205" t="str">
        <f>VLOOKUP($G157,Összesítő!$B:$F,5,FALSE)</f>
        <v>Kemenessömjén</v>
      </c>
      <c r="J157" s="205" t="str">
        <f>VLOOKUP($G157,Összesítő!$B:$F,4,FALSE)</f>
        <v>Kemenessömjén Község Önkormányzata</v>
      </c>
      <c r="K157" s="7">
        <f t="shared" si="298"/>
        <v>0</v>
      </c>
      <c r="L157" s="203">
        <v>2027</v>
      </c>
      <c r="M157" s="203">
        <v>2027</v>
      </c>
      <c r="N157" s="13">
        <v>0</v>
      </c>
      <c r="O157" s="8">
        <v>0</v>
      </c>
      <c r="P157" s="8">
        <v>0</v>
      </c>
      <c r="R157" s="8">
        <v>0</v>
      </c>
      <c r="S157" s="8">
        <v>0</v>
      </c>
      <c r="T157" s="8">
        <v>0</v>
      </c>
      <c r="U157" s="8">
        <v>0</v>
      </c>
      <c r="V157" s="8">
        <v>0</v>
      </c>
      <c r="W157" s="8">
        <v>0</v>
      </c>
      <c r="X157" s="8">
        <v>0</v>
      </c>
      <c r="Y157" s="8">
        <v>0</v>
      </c>
      <c r="Z157" s="8">
        <v>0</v>
      </c>
      <c r="AA157" s="8">
        <v>0</v>
      </c>
      <c r="AB157" s="8">
        <v>0</v>
      </c>
      <c r="AC157" s="7">
        <f t="shared" si="299"/>
        <v>0</v>
      </c>
      <c r="AD157" s="3" t="str">
        <f t="shared" si="300"/>
        <v>A forrás egyenlő a költséggel (I.ütem).</v>
      </c>
      <c r="AF157" s="8">
        <v>0</v>
      </c>
      <c r="AG157" s="8">
        <v>0</v>
      </c>
      <c r="AH157" s="8">
        <v>0</v>
      </c>
      <c r="AI157" s="8">
        <v>0</v>
      </c>
      <c r="AJ157" s="8">
        <v>0</v>
      </c>
      <c r="AK157" s="8">
        <v>0</v>
      </c>
      <c r="AL157" s="8">
        <v>0</v>
      </c>
      <c r="AM157" s="8">
        <v>0</v>
      </c>
      <c r="AN157" s="8">
        <v>0</v>
      </c>
      <c r="AO157" s="8">
        <v>0</v>
      </c>
      <c r="AP157" s="8">
        <v>0</v>
      </c>
      <c r="AQ157" s="7">
        <f t="shared" si="301"/>
        <v>0</v>
      </c>
      <c r="AR157" s="202" t="s">
        <v>464</v>
      </c>
      <c r="AS157" s="3" t="str">
        <f t="shared" si="302"/>
        <v>Nem hosszútávú a feladat.</v>
      </c>
      <c r="AU157" s="204" t="s">
        <v>465</v>
      </c>
      <c r="AV157" s="204" t="s">
        <v>132</v>
      </c>
      <c r="AW157" s="205">
        <f>COUNTA($G$3:G157)</f>
        <v>154</v>
      </c>
      <c r="AY157" s="9">
        <f>VLOOKUP($G157,Összesítő!$B:$F,3,FALSE)</f>
        <v>4221</v>
      </c>
      <c r="AZ157" s="9">
        <f t="shared" si="303"/>
        <v>39</v>
      </c>
      <c r="BA157" s="5">
        <f t="shared" si="304"/>
        <v>1</v>
      </c>
      <c r="BB157" s="5" t="str">
        <f t="shared" si="305"/>
        <v>R</v>
      </c>
      <c r="BC157" s="5">
        <f t="shared" si="306"/>
        <v>1</v>
      </c>
      <c r="BD157" s="5">
        <f t="shared" si="307"/>
        <v>0</v>
      </c>
      <c r="BE157" s="5">
        <f t="shared" si="308"/>
        <v>0</v>
      </c>
      <c r="BF157" s="9" t="str">
        <f t="shared" si="309"/>
        <v>A forrás egyenlő a költséggel (I.ütem).</v>
      </c>
      <c r="BG157" s="5">
        <f t="shared" si="310"/>
        <v>1</v>
      </c>
      <c r="BH157" s="5">
        <f t="shared" si="311"/>
        <v>1</v>
      </c>
      <c r="BI157" s="5">
        <f t="shared" si="312"/>
        <v>0</v>
      </c>
      <c r="BJ157" s="5">
        <f t="shared" si="313"/>
        <v>1</v>
      </c>
      <c r="BK157" s="5">
        <f t="shared" si="314"/>
        <v>1</v>
      </c>
      <c r="BL157" s="4" t="str">
        <f t="shared" si="315"/>
        <v>Nem hosszútávú a feladat.</v>
      </c>
      <c r="BM157" s="5">
        <f t="shared" si="316"/>
        <v>1</v>
      </c>
      <c r="BN157" s="5">
        <f t="shared" si="317"/>
        <v>0</v>
      </c>
      <c r="BO157" s="5">
        <f t="shared" si="318"/>
        <v>1</v>
      </c>
      <c r="BP157" s="5">
        <f t="shared" si="319"/>
        <v>0</v>
      </c>
      <c r="BQ157" s="5">
        <f t="shared" si="320"/>
        <v>1</v>
      </c>
      <c r="BR157" s="9" t="str">
        <f t="shared" si="321"/>
        <v>Nincs hosszútávú terv!</v>
      </c>
      <c r="BS157" s="5">
        <f t="shared" si="322"/>
        <v>1</v>
      </c>
      <c r="BT157" s="5">
        <f t="shared" si="323"/>
        <v>0</v>
      </c>
      <c r="BU157" s="5">
        <f t="shared" si="324"/>
        <v>1</v>
      </c>
      <c r="BV157" s="5">
        <f t="shared" si="325"/>
        <v>1</v>
      </c>
      <c r="BW157" s="5">
        <f t="shared" si="326"/>
        <v>1</v>
      </c>
      <c r="BX157" s="5">
        <f t="shared" si="327"/>
        <v>1</v>
      </c>
      <c r="BY157" s="5">
        <f t="shared" si="328"/>
        <v>1</v>
      </c>
      <c r="BZ157" s="5">
        <f t="shared" si="329"/>
        <v>1</v>
      </c>
      <c r="CA157" s="5">
        <f t="shared" si="330"/>
        <v>1</v>
      </c>
      <c r="CB157" s="5">
        <f t="shared" si="331"/>
        <v>1</v>
      </c>
      <c r="CC157" s="5">
        <f t="shared" si="332"/>
        <v>1</v>
      </c>
      <c r="CD157" s="5" t="str">
        <f t="shared" si="333"/>
        <v>?</v>
      </c>
      <c r="CE157" s="4" t="str">
        <f t="shared" si="334"/>
        <v>Kitöltés rendben!</v>
      </c>
      <c r="CF157" s="5">
        <f t="shared" si="335"/>
        <v>1</v>
      </c>
      <c r="CG157" s="5">
        <f t="shared" si="336"/>
        <v>1</v>
      </c>
      <c r="CH157" s="5">
        <f t="shared" si="337"/>
        <v>0</v>
      </c>
    </row>
    <row r="158" spans="1:86" s="2" customFormat="1" ht="60" hidden="1" customHeight="1" x14ac:dyDescent="0.25">
      <c r="A158" s="1" t="str">
        <f t="shared" si="297"/>
        <v>Kitöltés rendben!</v>
      </c>
      <c r="B158" s="203">
        <v>2</v>
      </c>
      <c r="C158" s="202" t="s">
        <v>100</v>
      </c>
      <c r="D158" s="204" t="s">
        <v>447</v>
      </c>
      <c r="E158" s="204" t="s">
        <v>462</v>
      </c>
      <c r="F158" s="205" t="str">
        <f>VLOOKUP($G158,Összesítő!$B:$F,2,FALSE)</f>
        <v>21-20084-1-001-00-02</v>
      </c>
      <c r="G158" s="202" t="s">
        <v>311</v>
      </c>
      <c r="H158" s="205" t="str">
        <f>AY158&amp;"_"&amp;AW158&amp;"_FIV_"&amp;LEFT(Előlap!$B$6,4)</f>
        <v>4215_155_FIV_2026</v>
      </c>
      <c r="I158" s="205" t="str">
        <f>VLOOKUP($G158,Összesítő!$B:$F,5,FALSE)</f>
        <v>Kemenesszentmárton</v>
      </c>
      <c r="J158" s="205" t="str">
        <f>VLOOKUP($G158,Összesítő!$B:$F,4,FALSE)</f>
        <v>Kemenesszentmárton Község Önkormányzata</v>
      </c>
      <c r="K158" s="7">
        <f t="shared" si="298"/>
        <v>45000</v>
      </c>
      <c r="L158" s="203">
        <v>2028</v>
      </c>
      <c r="M158" s="203">
        <v>2028</v>
      </c>
      <c r="N158" s="13">
        <v>0</v>
      </c>
      <c r="O158" s="8">
        <v>45000</v>
      </c>
      <c r="P158" s="8">
        <v>0</v>
      </c>
      <c r="R158" s="8">
        <v>0</v>
      </c>
      <c r="S158" s="8">
        <v>0</v>
      </c>
      <c r="T158" s="8">
        <v>0</v>
      </c>
      <c r="U158" s="8">
        <v>0</v>
      </c>
      <c r="V158" s="8">
        <v>0</v>
      </c>
      <c r="W158" s="8">
        <v>0</v>
      </c>
      <c r="X158" s="8">
        <v>0</v>
      </c>
      <c r="Y158" s="8">
        <v>0</v>
      </c>
      <c r="Z158" s="8">
        <v>0</v>
      </c>
      <c r="AA158" s="8">
        <v>0</v>
      </c>
      <c r="AB158" s="8">
        <v>0</v>
      </c>
      <c r="AC158" s="7">
        <f t="shared" si="299"/>
        <v>0</v>
      </c>
      <c r="AD158" s="3" t="str">
        <f t="shared" si="300"/>
        <v>Nem rövidtávú a feladat.</v>
      </c>
      <c r="AF158" s="8">
        <v>0</v>
      </c>
      <c r="AG158" s="8">
        <v>0</v>
      </c>
      <c r="AH158" s="8">
        <v>0</v>
      </c>
      <c r="AI158" s="8">
        <v>0</v>
      </c>
      <c r="AJ158" s="8">
        <v>0</v>
      </c>
      <c r="AK158" s="8">
        <v>0</v>
      </c>
      <c r="AL158" s="8">
        <v>0</v>
      </c>
      <c r="AM158" s="8">
        <v>0</v>
      </c>
      <c r="AN158" s="8">
        <v>0</v>
      </c>
      <c r="AO158" s="8">
        <v>0</v>
      </c>
      <c r="AP158" s="8">
        <v>0</v>
      </c>
      <c r="AQ158" s="7">
        <f t="shared" si="301"/>
        <v>0</v>
      </c>
      <c r="AR158" s="202" t="s">
        <v>464</v>
      </c>
      <c r="AS158" s="3" t="str">
        <f t="shared" si="302"/>
        <v>Forráshiányos a feladat!</v>
      </c>
      <c r="AU158" s="204" t="s">
        <v>465</v>
      </c>
      <c r="AV158" s="204" t="s">
        <v>132</v>
      </c>
      <c r="AW158" s="205">
        <f>COUNTA($G$3:G158)</f>
        <v>155</v>
      </c>
      <c r="AY158" s="9">
        <f>VLOOKUP($G158,Összesítő!$B:$F,3,FALSE)</f>
        <v>4215</v>
      </c>
      <c r="AZ158" s="9">
        <f t="shared" si="303"/>
        <v>39</v>
      </c>
      <c r="BA158" s="5">
        <f t="shared" si="304"/>
        <v>1</v>
      </c>
      <c r="BB158" s="5" t="str">
        <f t="shared" si="305"/>
        <v>H</v>
      </c>
      <c r="BC158" s="5">
        <f t="shared" si="306"/>
        <v>0</v>
      </c>
      <c r="BD158" s="5">
        <f t="shared" si="307"/>
        <v>0</v>
      </c>
      <c r="BE158" s="5">
        <f t="shared" si="308"/>
        <v>0</v>
      </c>
      <c r="BF158" s="9" t="str">
        <f t="shared" si="309"/>
        <v>Nem rövidtávú a feladat.</v>
      </c>
      <c r="BG158" s="5">
        <f t="shared" si="310"/>
        <v>1</v>
      </c>
      <c r="BH158" s="5">
        <f t="shared" si="311"/>
        <v>1</v>
      </c>
      <c r="BI158" s="5">
        <f t="shared" si="312"/>
        <v>1</v>
      </c>
      <c r="BJ158" s="5">
        <f t="shared" si="313"/>
        <v>1</v>
      </c>
      <c r="BK158" s="5">
        <f t="shared" si="314"/>
        <v>1</v>
      </c>
      <c r="BL158" s="4" t="str">
        <f t="shared" si="315"/>
        <v>Forráshiányos a feladat!</v>
      </c>
      <c r="BM158" s="5">
        <f t="shared" si="316"/>
        <v>0</v>
      </c>
      <c r="BN158" s="5">
        <f t="shared" si="317"/>
        <v>1</v>
      </c>
      <c r="BO158" s="5">
        <f t="shared" si="318"/>
        <v>0</v>
      </c>
      <c r="BP158" s="5">
        <f t="shared" si="319"/>
        <v>0</v>
      </c>
      <c r="BQ158" s="5">
        <f t="shared" si="320"/>
        <v>0</v>
      </c>
      <c r="BR158" s="9">
        <f t="shared" si="321"/>
        <v>0</v>
      </c>
      <c r="BS158" s="5">
        <f t="shared" si="322"/>
        <v>0</v>
      </c>
      <c r="BT158" s="5">
        <f t="shared" si="323"/>
        <v>0</v>
      </c>
      <c r="BU158" s="5">
        <f t="shared" si="324"/>
        <v>1</v>
      </c>
      <c r="BV158" s="5">
        <f t="shared" si="325"/>
        <v>1</v>
      </c>
      <c r="BW158" s="5">
        <f t="shared" si="326"/>
        <v>1</v>
      </c>
      <c r="BX158" s="5">
        <f t="shared" si="327"/>
        <v>1</v>
      </c>
      <c r="BY158" s="5">
        <f t="shared" si="328"/>
        <v>1</v>
      </c>
      <c r="BZ158" s="5">
        <f t="shared" si="329"/>
        <v>1</v>
      </c>
      <c r="CA158" s="5">
        <f t="shared" si="330"/>
        <v>1</v>
      </c>
      <c r="CB158" s="5">
        <f t="shared" si="331"/>
        <v>1</v>
      </c>
      <c r="CC158" s="5">
        <f t="shared" si="332"/>
        <v>1</v>
      </c>
      <c r="CD158" s="5" t="str">
        <f t="shared" si="333"/>
        <v>?</v>
      </c>
      <c r="CE158" s="4" t="str">
        <f t="shared" si="334"/>
        <v>Kitöltés rendben!</v>
      </c>
      <c r="CF158" s="5">
        <f t="shared" si="335"/>
        <v>1</v>
      </c>
      <c r="CG158" s="5">
        <f t="shared" si="336"/>
        <v>0</v>
      </c>
      <c r="CH158" s="5">
        <f t="shared" si="337"/>
        <v>1</v>
      </c>
    </row>
    <row r="159" spans="1:86" s="2" customFormat="1" ht="45" hidden="1" customHeight="1" x14ac:dyDescent="0.25">
      <c r="A159" s="1" t="str">
        <f t="shared" si="297"/>
        <v>Kitöltés rendben!</v>
      </c>
      <c r="B159" s="203">
        <v>2</v>
      </c>
      <c r="C159" s="202" t="s">
        <v>75</v>
      </c>
      <c r="D159" s="204" t="s">
        <v>450</v>
      </c>
      <c r="E159" s="204" t="s">
        <v>462</v>
      </c>
      <c r="F159" s="205" t="str">
        <f>VLOOKUP($G159,Összesítő!$B:$F,2,FALSE)</f>
        <v>21-20084-1-001-00-02</v>
      </c>
      <c r="G159" s="202" t="s">
        <v>311</v>
      </c>
      <c r="H159" s="205" t="str">
        <f>AY159&amp;"_"&amp;AW159&amp;"_FIV_"&amp;LEFT(Előlap!$B$6,4)</f>
        <v>4215_156_FIV_2026</v>
      </c>
      <c r="I159" s="205" t="str">
        <f>VLOOKUP($G159,Összesítő!$B:$F,5,FALSE)</f>
        <v>Kemenesszentmárton</v>
      </c>
      <c r="J159" s="205" t="str">
        <f>VLOOKUP($G159,Összesítő!$B:$F,4,FALSE)</f>
        <v>Kemenesszentmárton Község Önkormányzata</v>
      </c>
      <c r="K159" s="7">
        <f t="shared" si="298"/>
        <v>20000</v>
      </c>
      <c r="L159" s="203">
        <v>2028</v>
      </c>
      <c r="M159" s="203">
        <v>2028</v>
      </c>
      <c r="N159" s="13">
        <v>0</v>
      </c>
      <c r="O159" s="8">
        <v>20000</v>
      </c>
      <c r="P159" s="8">
        <v>0</v>
      </c>
      <c r="R159" s="8">
        <v>0</v>
      </c>
      <c r="S159" s="8">
        <v>0</v>
      </c>
      <c r="T159" s="8">
        <v>0</v>
      </c>
      <c r="U159" s="8">
        <v>0</v>
      </c>
      <c r="V159" s="8">
        <v>0</v>
      </c>
      <c r="W159" s="8">
        <v>0</v>
      </c>
      <c r="X159" s="8">
        <v>0</v>
      </c>
      <c r="Y159" s="8">
        <v>0</v>
      </c>
      <c r="Z159" s="8">
        <v>0</v>
      </c>
      <c r="AA159" s="8">
        <v>0</v>
      </c>
      <c r="AB159" s="8">
        <v>0</v>
      </c>
      <c r="AC159" s="7">
        <f t="shared" si="299"/>
        <v>0</v>
      </c>
      <c r="AD159" s="3" t="str">
        <f t="shared" si="300"/>
        <v>Nem rövidtávú a feladat.</v>
      </c>
      <c r="AF159" s="8">
        <v>0</v>
      </c>
      <c r="AG159" s="8">
        <v>0</v>
      </c>
      <c r="AH159" s="8">
        <v>0</v>
      </c>
      <c r="AI159" s="8">
        <v>0</v>
      </c>
      <c r="AJ159" s="8">
        <v>0</v>
      </c>
      <c r="AK159" s="8">
        <v>0</v>
      </c>
      <c r="AL159" s="8">
        <v>0</v>
      </c>
      <c r="AM159" s="8">
        <v>0</v>
      </c>
      <c r="AN159" s="8">
        <v>0</v>
      </c>
      <c r="AO159" s="8">
        <v>0</v>
      </c>
      <c r="AP159" s="8">
        <v>0</v>
      </c>
      <c r="AQ159" s="7">
        <f t="shared" si="301"/>
        <v>0</v>
      </c>
      <c r="AR159" s="202" t="s">
        <v>464</v>
      </c>
      <c r="AS159" s="3" t="str">
        <f t="shared" si="302"/>
        <v>Forráshiányos a feladat!</v>
      </c>
      <c r="AU159" s="204" t="s">
        <v>465</v>
      </c>
      <c r="AV159" s="204" t="s">
        <v>132</v>
      </c>
      <c r="AW159" s="205">
        <f>COUNTA($G$3:G159)</f>
        <v>156</v>
      </c>
      <c r="AY159" s="9">
        <f>VLOOKUP($G159,Összesítő!$B:$F,3,FALSE)</f>
        <v>4215</v>
      </c>
      <c r="AZ159" s="9">
        <f t="shared" si="303"/>
        <v>39</v>
      </c>
      <c r="BA159" s="5">
        <f t="shared" si="304"/>
        <v>1</v>
      </c>
      <c r="BB159" s="5" t="str">
        <f t="shared" si="305"/>
        <v>H</v>
      </c>
      <c r="BC159" s="5">
        <f t="shared" si="306"/>
        <v>0</v>
      </c>
      <c r="BD159" s="5">
        <f t="shared" si="307"/>
        <v>0</v>
      </c>
      <c r="BE159" s="5">
        <f t="shared" si="308"/>
        <v>0</v>
      </c>
      <c r="BF159" s="9" t="str">
        <f t="shared" si="309"/>
        <v>Nem rövidtávú a feladat.</v>
      </c>
      <c r="BG159" s="5">
        <f t="shared" si="310"/>
        <v>1</v>
      </c>
      <c r="BH159" s="5">
        <f t="shared" si="311"/>
        <v>1</v>
      </c>
      <c r="BI159" s="5">
        <f t="shared" si="312"/>
        <v>1</v>
      </c>
      <c r="BJ159" s="5">
        <f t="shared" si="313"/>
        <v>1</v>
      </c>
      <c r="BK159" s="5">
        <f t="shared" si="314"/>
        <v>1</v>
      </c>
      <c r="BL159" s="4" t="str">
        <f t="shared" si="315"/>
        <v>Forráshiányos a feladat!</v>
      </c>
      <c r="BM159" s="5">
        <f t="shared" si="316"/>
        <v>0</v>
      </c>
      <c r="BN159" s="5">
        <f t="shared" si="317"/>
        <v>1</v>
      </c>
      <c r="BO159" s="5">
        <f t="shared" si="318"/>
        <v>0</v>
      </c>
      <c r="BP159" s="5">
        <f t="shared" si="319"/>
        <v>0</v>
      </c>
      <c r="BQ159" s="5">
        <f t="shared" si="320"/>
        <v>0</v>
      </c>
      <c r="BR159" s="9">
        <f t="shared" si="321"/>
        <v>0</v>
      </c>
      <c r="BS159" s="5">
        <f t="shared" si="322"/>
        <v>0</v>
      </c>
      <c r="BT159" s="5">
        <f t="shared" si="323"/>
        <v>0</v>
      </c>
      <c r="BU159" s="5">
        <f t="shared" si="324"/>
        <v>1</v>
      </c>
      <c r="BV159" s="5">
        <f t="shared" si="325"/>
        <v>1</v>
      </c>
      <c r="BW159" s="5">
        <f t="shared" si="326"/>
        <v>1</v>
      </c>
      <c r="BX159" s="5">
        <f t="shared" si="327"/>
        <v>1</v>
      </c>
      <c r="BY159" s="5">
        <f t="shared" si="328"/>
        <v>1</v>
      </c>
      <c r="BZ159" s="5">
        <f t="shared" si="329"/>
        <v>1</v>
      </c>
      <c r="CA159" s="5">
        <f t="shared" si="330"/>
        <v>1</v>
      </c>
      <c r="CB159" s="5">
        <f t="shared" si="331"/>
        <v>1</v>
      </c>
      <c r="CC159" s="5">
        <f t="shared" si="332"/>
        <v>1</v>
      </c>
      <c r="CD159" s="5" t="str">
        <f t="shared" si="333"/>
        <v>?</v>
      </c>
      <c r="CE159" s="4" t="str">
        <f t="shared" si="334"/>
        <v>Kitöltés rendben!</v>
      </c>
      <c r="CF159" s="5">
        <f t="shared" si="335"/>
        <v>1</v>
      </c>
      <c r="CG159" s="5">
        <f t="shared" si="336"/>
        <v>0</v>
      </c>
      <c r="CH159" s="5">
        <f t="shared" si="337"/>
        <v>1</v>
      </c>
    </row>
    <row r="160" spans="1:86" s="2" customFormat="1" ht="45" hidden="1" customHeight="1" x14ac:dyDescent="0.25">
      <c r="A160" s="1" t="str">
        <f t="shared" ref="A160" si="400">IF($G160="","Nincs VKR kiválasztva!",CE160)</f>
        <v>Kitöltés rendben!</v>
      </c>
      <c r="B160" s="211">
        <v>2</v>
      </c>
      <c r="C160" s="210" t="s">
        <v>111</v>
      </c>
      <c r="D160" s="212" t="s">
        <v>467</v>
      </c>
      <c r="E160" s="212" t="s">
        <v>462</v>
      </c>
      <c r="F160" s="213" t="str">
        <f>VLOOKUP($G160,Összesítő!$B:$F,2,FALSE)</f>
        <v>21-20084-1-001-00-02</v>
      </c>
      <c r="G160" s="210" t="s">
        <v>311</v>
      </c>
      <c r="H160" s="213" t="str">
        <f>AY160&amp;"_"&amp;AW160&amp;"_FIV_"&amp;LEFT(Előlap!$B$6,4)</f>
        <v>4215_157_FIV_2026</v>
      </c>
      <c r="I160" s="213" t="str">
        <f>VLOOKUP($G160,Összesítő!$B:$F,5,FALSE)</f>
        <v>Kemenesszentmárton</v>
      </c>
      <c r="J160" s="213" t="str">
        <f>VLOOKUP($G160,Összesítő!$B:$F,4,FALSE)</f>
        <v>Kemenesszentmárton Község Önkormányzata</v>
      </c>
      <c r="K160" s="7">
        <f t="shared" ref="K160" si="401">N160+O160</f>
        <v>10000</v>
      </c>
      <c r="L160" s="211">
        <v>2028</v>
      </c>
      <c r="M160" s="211">
        <v>2036</v>
      </c>
      <c r="N160" s="13">
        <v>0</v>
      </c>
      <c r="O160" s="8">
        <v>10000</v>
      </c>
      <c r="P160" s="8">
        <v>0</v>
      </c>
      <c r="R160" s="8">
        <v>0</v>
      </c>
      <c r="S160" s="8">
        <v>0</v>
      </c>
      <c r="T160" s="8">
        <v>0</v>
      </c>
      <c r="U160" s="8">
        <v>0</v>
      </c>
      <c r="V160" s="8">
        <v>0</v>
      </c>
      <c r="W160" s="8">
        <v>0</v>
      </c>
      <c r="X160" s="8">
        <v>0</v>
      </c>
      <c r="Y160" s="8">
        <v>0</v>
      </c>
      <c r="Z160" s="8">
        <v>0</v>
      </c>
      <c r="AA160" s="8">
        <v>0</v>
      </c>
      <c r="AB160" s="8">
        <v>0</v>
      </c>
      <c r="AC160" s="7">
        <f t="shared" ref="AC160" si="402">SUM(R160:AB160)</f>
        <v>0</v>
      </c>
      <c r="AD160" s="3" t="str">
        <f t="shared" ref="AD160" si="403">IF($G160="","Nincs VKR kiválasztva!",IF(BA160=0,"Hiányos kitöltés!",BF160))</f>
        <v>Nem rövidtávú a feladat.</v>
      </c>
      <c r="AF160" s="8">
        <v>0</v>
      </c>
      <c r="AG160" s="8">
        <v>0</v>
      </c>
      <c r="AH160" s="8">
        <v>0</v>
      </c>
      <c r="AI160" s="8">
        <v>0</v>
      </c>
      <c r="AJ160" s="8">
        <v>0</v>
      </c>
      <c r="AK160" s="8">
        <v>0</v>
      </c>
      <c r="AL160" s="8">
        <v>0</v>
      </c>
      <c r="AM160" s="8">
        <v>0</v>
      </c>
      <c r="AN160" s="8">
        <v>0</v>
      </c>
      <c r="AO160" s="8">
        <v>0</v>
      </c>
      <c r="AP160" s="8">
        <v>0</v>
      </c>
      <c r="AQ160" s="7">
        <f t="shared" ref="AQ160" si="404">SUM(AF160:AP160)</f>
        <v>0</v>
      </c>
      <c r="AR160" s="210" t="s">
        <v>464</v>
      </c>
      <c r="AS160" s="3" t="str">
        <f t="shared" si="302"/>
        <v>Forráshiányos a feladat!</v>
      </c>
      <c r="AU160" s="212" t="s">
        <v>465</v>
      </c>
      <c r="AV160" s="212" t="s">
        <v>132</v>
      </c>
      <c r="AW160" s="213">
        <f>COUNTA($G$3:G160)</f>
        <v>157</v>
      </c>
      <c r="AY160" s="9">
        <f>VLOOKUP($G160,Összesítő!$B:$F,3,FALSE)</f>
        <v>4215</v>
      </c>
      <c r="AZ160" s="9">
        <f t="shared" si="303"/>
        <v>39</v>
      </c>
      <c r="BA160" s="5">
        <f t="shared" si="304"/>
        <v>1</v>
      </c>
      <c r="BB160" s="5" t="str">
        <f t="shared" si="305"/>
        <v>H</v>
      </c>
      <c r="BC160" s="5">
        <f t="shared" ref="BC160" si="405">IF(OR(BB160="R",BB160="RH"),1,0)</f>
        <v>0</v>
      </c>
      <c r="BD160" s="5">
        <f t="shared" si="307"/>
        <v>0</v>
      </c>
      <c r="BE160" s="5">
        <f t="shared" si="308"/>
        <v>0</v>
      </c>
      <c r="BF160" s="9" t="str">
        <f t="shared" si="309"/>
        <v>Nem rövidtávú a feladat.</v>
      </c>
      <c r="BG160" s="5">
        <f t="shared" si="310"/>
        <v>1</v>
      </c>
      <c r="BH160" s="5">
        <f t="shared" si="311"/>
        <v>1</v>
      </c>
      <c r="BI160" s="5">
        <f t="shared" si="312"/>
        <v>1</v>
      </c>
      <c r="BJ160" s="5">
        <f t="shared" si="313"/>
        <v>1</v>
      </c>
      <c r="BK160" s="5">
        <f t="shared" ref="BK160" si="406">IF(AND($BJ160=1,$O160=$AQ160),1,IF(AND($BJ160=1,$O160&gt;$AQ160,AR160="igen"),1,0))</f>
        <v>1</v>
      </c>
      <c r="BL160" s="4" t="str">
        <f t="shared" si="315"/>
        <v>Forráshiányos a feladat!</v>
      </c>
      <c r="BM160" s="5">
        <f t="shared" si="316"/>
        <v>0</v>
      </c>
      <c r="BN160" s="5">
        <f t="shared" si="317"/>
        <v>1</v>
      </c>
      <c r="BO160" s="5">
        <f t="shared" si="318"/>
        <v>0</v>
      </c>
      <c r="BP160" s="5">
        <f t="shared" si="319"/>
        <v>0</v>
      </c>
      <c r="BQ160" s="5">
        <f t="shared" si="320"/>
        <v>0</v>
      </c>
      <c r="BR160" s="9">
        <f t="shared" si="321"/>
        <v>0</v>
      </c>
      <c r="BS160" s="5">
        <f t="shared" si="322"/>
        <v>0</v>
      </c>
      <c r="BT160" s="5">
        <f t="shared" si="323"/>
        <v>0</v>
      </c>
      <c r="BU160" s="5">
        <f t="shared" si="324"/>
        <v>1</v>
      </c>
      <c r="BV160" s="5">
        <f t="shared" si="325"/>
        <v>1</v>
      </c>
      <c r="BW160" s="5">
        <f t="shared" si="326"/>
        <v>1</v>
      </c>
      <c r="BX160" s="5">
        <f t="shared" si="327"/>
        <v>1</v>
      </c>
      <c r="BY160" s="5">
        <f t="shared" si="328"/>
        <v>1</v>
      </c>
      <c r="BZ160" s="5">
        <f t="shared" si="329"/>
        <v>1</v>
      </c>
      <c r="CA160" s="5">
        <f t="shared" si="330"/>
        <v>1</v>
      </c>
      <c r="CB160" s="5">
        <f t="shared" si="331"/>
        <v>1</v>
      </c>
      <c r="CC160" s="5">
        <f t="shared" si="332"/>
        <v>1</v>
      </c>
      <c r="CD160" s="5" t="str">
        <f t="shared" si="333"/>
        <v>?</v>
      </c>
      <c r="CE160" s="4" t="str">
        <f t="shared" ref="CE160" si="407">IF($BA160=0,$CD160,IF($BG160=0,"I. ütem forrása nincs kitöltve!",IF($BJ160=0,"II. ütem forrása nincs kitöltve!",IF($BD160=1,"Költségek üteme nem megfelelő (az időtartam és a költség üteme eltér)!",IF(AND(BH160=0,$BA160=1,$BJ160=1,$BD160=1),"Kötelező cellák kitöltve, de az I. ütem forrása hibás!",IF(AND(BJ160=0,$BA160=1,$BJ160=1,$BD160=1),"Kötelező cellák kitöltve, de a II. ütem forrása hibás!",IF(AND($BO160=1,$AZ160&lt;30),"Nullás a rövidtávú feladat és rövid (hiányzik) a hozzá tartozó indoklás!",IF(AND($BP160=1,$AZ160&lt;30),"Nullás a hosszútávú feladat és rövid (hiányzik) a hozzá tartozó indoklás!",IF(AND(BN160=1,C160="1811_RENDKÍVÜLI"),"II. ütemre nem tervezhet Rendkívüli feladatot!",IF(BH160=0,AD160,IF(BK160=0,AS160,IF(AND(BC160=1,$P160&gt;$N160),"EM rendelet 2. melléklet terhére elszámolt költség nem lehet nagyobb az I. ütemre tervezett tényleges költségnél!",IF($AC160&gt;$N160,"Többlet forrást jelölt meg az I. ütemnél! A forrás ne legyen több a költségnél.",IF($AQ160&gt;$O160,"Többlet forrást jelölt meg a II. ütemnél! A forrás ne legyen több a költségnél.","Kitöltés rendben!"))))))))))))))</f>
        <v>Kitöltés rendben!</v>
      </c>
      <c r="CF160" s="5">
        <f t="shared" ref="CF160" si="408">IF(A160="Kitöltés rendben!",1,0)</f>
        <v>1</v>
      </c>
      <c r="CG160" s="5">
        <f t="shared" si="336"/>
        <v>0</v>
      </c>
      <c r="CH160" s="5">
        <f t="shared" si="337"/>
        <v>1</v>
      </c>
    </row>
    <row r="161" spans="1:86" s="2" customFormat="1" ht="60" hidden="1" customHeight="1" x14ac:dyDescent="0.25">
      <c r="A161" s="1" t="str">
        <f t="shared" si="297"/>
        <v>Kitöltés rendben!</v>
      </c>
      <c r="B161" s="203">
        <v>0</v>
      </c>
      <c r="C161" s="202" t="s">
        <v>113</v>
      </c>
      <c r="D161" s="204" t="s">
        <v>420</v>
      </c>
      <c r="E161" s="204" t="s">
        <v>462</v>
      </c>
      <c r="F161" s="205" t="str">
        <f>VLOOKUP($G161,Összesítő!$B:$F,2,FALSE)</f>
        <v>21-20084-1-001-00-02</v>
      </c>
      <c r="G161" s="202" t="s">
        <v>311</v>
      </c>
      <c r="H161" s="205" t="str">
        <f>AY161&amp;"_"&amp;AW161&amp;"_FIV_"&amp;LEFT(Előlap!$B$6,4)</f>
        <v>4215_158_FIV_2026</v>
      </c>
      <c r="I161" s="205" t="str">
        <f>VLOOKUP($G161,Összesítő!$B:$F,5,FALSE)</f>
        <v>Kemenesszentmárton</v>
      </c>
      <c r="J161" s="205" t="str">
        <f>VLOOKUP($G161,Összesítő!$B:$F,4,FALSE)</f>
        <v>Kemenesszentmárton Község Önkormányzata</v>
      </c>
      <c r="K161" s="7">
        <f t="shared" si="298"/>
        <v>0</v>
      </c>
      <c r="L161" s="203">
        <v>2027</v>
      </c>
      <c r="M161" s="203">
        <v>2027</v>
      </c>
      <c r="N161" s="13">
        <v>0</v>
      </c>
      <c r="O161" s="8">
        <v>0</v>
      </c>
      <c r="P161" s="8">
        <v>0</v>
      </c>
      <c r="R161" s="8">
        <v>0</v>
      </c>
      <c r="S161" s="8">
        <v>0</v>
      </c>
      <c r="T161" s="8">
        <v>0</v>
      </c>
      <c r="U161" s="8">
        <v>0</v>
      </c>
      <c r="V161" s="8">
        <v>0</v>
      </c>
      <c r="W161" s="8">
        <v>0</v>
      </c>
      <c r="X161" s="8">
        <v>0</v>
      </c>
      <c r="Y161" s="8">
        <v>0</v>
      </c>
      <c r="Z161" s="8">
        <v>0</v>
      </c>
      <c r="AA161" s="8">
        <v>0</v>
      </c>
      <c r="AB161" s="8">
        <v>0</v>
      </c>
      <c r="AC161" s="7">
        <f t="shared" si="299"/>
        <v>0</v>
      </c>
      <c r="AD161" s="3" t="str">
        <f t="shared" si="300"/>
        <v>A forrás egyenlő a költséggel (I.ütem).</v>
      </c>
      <c r="AF161" s="8">
        <v>0</v>
      </c>
      <c r="AG161" s="8">
        <v>0</v>
      </c>
      <c r="AH161" s="8">
        <v>0</v>
      </c>
      <c r="AI161" s="8">
        <v>0</v>
      </c>
      <c r="AJ161" s="8">
        <v>0</v>
      </c>
      <c r="AK161" s="8">
        <v>0</v>
      </c>
      <c r="AL161" s="8">
        <v>0</v>
      </c>
      <c r="AM161" s="8">
        <v>0</v>
      </c>
      <c r="AN161" s="8">
        <v>0</v>
      </c>
      <c r="AO161" s="8">
        <v>0</v>
      </c>
      <c r="AP161" s="8">
        <v>0</v>
      </c>
      <c r="AQ161" s="7">
        <f t="shared" si="301"/>
        <v>0</v>
      </c>
      <c r="AR161" s="202" t="s">
        <v>464</v>
      </c>
      <c r="AS161" s="3" t="str">
        <f t="shared" si="302"/>
        <v>Nem hosszútávú a feladat.</v>
      </c>
      <c r="AU161" s="204" t="s">
        <v>466</v>
      </c>
      <c r="AV161" s="204" t="s">
        <v>132</v>
      </c>
      <c r="AW161" s="205">
        <f>COUNTA($G$3:G161)</f>
        <v>158</v>
      </c>
      <c r="AY161" s="9">
        <f>VLOOKUP($G161,Összesítő!$B:$F,3,FALSE)</f>
        <v>4215</v>
      </c>
      <c r="AZ161" s="9">
        <f t="shared" si="303"/>
        <v>86</v>
      </c>
      <c r="BA161" s="5">
        <f t="shared" si="304"/>
        <v>1</v>
      </c>
      <c r="BB161" s="5" t="str">
        <f t="shared" si="305"/>
        <v>R</v>
      </c>
      <c r="BC161" s="5">
        <f t="shared" si="306"/>
        <v>1</v>
      </c>
      <c r="BD161" s="5">
        <f t="shared" si="307"/>
        <v>0</v>
      </c>
      <c r="BE161" s="5">
        <f t="shared" si="308"/>
        <v>0</v>
      </c>
      <c r="BF161" s="9" t="str">
        <f t="shared" si="309"/>
        <v>A forrás egyenlő a költséggel (I.ütem).</v>
      </c>
      <c r="BG161" s="5">
        <f t="shared" si="310"/>
        <v>1</v>
      </c>
      <c r="BH161" s="5">
        <f t="shared" si="311"/>
        <v>1</v>
      </c>
      <c r="BI161" s="5">
        <f t="shared" si="312"/>
        <v>0</v>
      </c>
      <c r="BJ161" s="5">
        <f t="shared" si="313"/>
        <v>1</v>
      </c>
      <c r="BK161" s="5">
        <f t="shared" si="314"/>
        <v>1</v>
      </c>
      <c r="BL161" s="4" t="str">
        <f t="shared" si="315"/>
        <v>Nem hosszútávú a feladat.</v>
      </c>
      <c r="BM161" s="5">
        <f t="shared" si="316"/>
        <v>1</v>
      </c>
      <c r="BN161" s="5">
        <f t="shared" si="317"/>
        <v>0</v>
      </c>
      <c r="BO161" s="5">
        <f t="shared" si="318"/>
        <v>1</v>
      </c>
      <c r="BP161" s="5">
        <f t="shared" si="319"/>
        <v>0</v>
      </c>
      <c r="BQ161" s="5">
        <f t="shared" si="320"/>
        <v>1</v>
      </c>
      <c r="BR161" s="9" t="str">
        <f t="shared" si="321"/>
        <v>Nincs hosszútávú terv!</v>
      </c>
      <c r="BS161" s="5">
        <f t="shared" si="322"/>
        <v>1</v>
      </c>
      <c r="BT161" s="5">
        <f t="shared" si="323"/>
        <v>0</v>
      </c>
      <c r="BU161" s="5">
        <f t="shared" si="324"/>
        <v>1</v>
      </c>
      <c r="BV161" s="5">
        <f t="shared" si="325"/>
        <v>1</v>
      </c>
      <c r="BW161" s="5">
        <f t="shared" si="326"/>
        <v>1</v>
      </c>
      <c r="BX161" s="5">
        <f t="shared" si="327"/>
        <v>1</v>
      </c>
      <c r="BY161" s="5">
        <f t="shared" si="328"/>
        <v>1</v>
      </c>
      <c r="BZ161" s="5">
        <f t="shared" si="329"/>
        <v>1</v>
      </c>
      <c r="CA161" s="5">
        <f t="shared" si="330"/>
        <v>1</v>
      </c>
      <c r="CB161" s="5">
        <f t="shared" si="331"/>
        <v>1</v>
      </c>
      <c r="CC161" s="5">
        <f t="shared" si="332"/>
        <v>1</v>
      </c>
      <c r="CD161" s="5" t="str">
        <f t="shared" si="333"/>
        <v>?</v>
      </c>
      <c r="CE161" s="4" t="str">
        <f t="shared" si="334"/>
        <v>Kitöltés rendben!</v>
      </c>
      <c r="CF161" s="5">
        <f t="shared" si="335"/>
        <v>1</v>
      </c>
      <c r="CG161" s="5">
        <f t="shared" si="336"/>
        <v>1</v>
      </c>
      <c r="CH161" s="5">
        <f t="shared" si="337"/>
        <v>0</v>
      </c>
    </row>
    <row r="162" spans="1:86" s="2" customFormat="1" ht="60" hidden="1" customHeight="1" x14ac:dyDescent="0.25">
      <c r="A162" s="1" t="str">
        <f t="shared" si="297"/>
        <v>Kitöltés rendben!</v>
      </c>
      <c r="B162" s="203">
        <v>2</v>
      </c>
      <c r="C162" s="202" t="s">
        <v>98</v>
      </c>
      <c r="D162" s="204" t="s">
        <v>416</v>
      </c>
      <c r="E162" s="204" t="s">
        <v>462</v>
      </c>
      <c r="F162" s="205" t="str">
        <f>VLOOKUP($G162,Összesítő!$B:$F,2,FALSE)</f>
        <v>21-14809-1-001-00-12</v>
      </c>
      <c r="G162" s="202" t="s">
        <v>291</v>
      </c>
      <c r="H162" s="205" t="str">
        <f>AY162&amp;"_"&amp;AW162&amp;"_FIV_"&amp;LEFT(Előlap!$B$6,4)</f>
        <v>4210_159_FIV_2026</v>
      </c>
      <c r="I162" s="205" t="str">
        <f>VLOOKUP($G162,Összesítő!$B:$F,5,FALSE)</f>
        <v>Mersevát</v>
      </c>
      <c r="J162" s="205" t="str">
        <f>VLOOKUP($G162,Összesítő!$B:$F,4,FALSE)</f>
        <v>Mersevát Község Önkormányzata</v>
      </c>
      <c r="K162" s="7">
        <f t="shared" si="298"/>
        <v>50000</v>
      </c>
      <c r="L162" s="203">
        <v>2028</v>
      </c>
      <c r="M162" s="203">
        <v>2036</v>
      </c>
      <c r="N162" s="13">
        <v>0</v>
      </c>
      <c r="O162" s="8">
        <v>50000</v>
      </c>
      <c r="P162" s="8">
        <v>0</v>
      </c>
      <c r="R162" s="8">
        <v>0</v>
      </c>
      <c r="S162" s="8">
        <v>0</v>
      </c>
      <c r="T162" s="8">
        <v>0</v>
      </c>
      <c r="U162" s="8">
        <v>0</v>
      </c>
      <c r="V162" s="8">
        <v>0</v>
      </c>
      <c r="W162" s="8">
        <v>0</v>
      </c>
      <c r="X162" s="8">
        <v>0</v>
      </c>
      <c r="Y162" s="8">
        <v>0</v>
      </c>
      <c r="Z162" s="8">
        <v>0</v>
      </c>
      <c r="AA162" s="8">
        <v>0</v>
      </c>
      <c r="AB162" s="8">
        <v>0</v>
      </c>
      <c r="AC162" s="7">
        <f t="shared" si="299"/>
        <v>0</v>
      </c>
      <c r="AD162" s="3" t="str">
        <f t="shared" si="300"/>
        <v>Nem rövidtávú a feladat.</v>
      </c>
      <c r="AF162" s="8">
        <v>630</v>
      </c>
      <c r="AG162" s="8">
        <v>0</v>
      </c>
      <c r="AH162" s="8">
        <v>0</v>
      </c>
      <c r="AI162" s="8">
        <v>0</v>
      </c>
      <c r="AJ162" s="8">
        <v>0</v>
      </c>
      <c r="AK162" s="8">
        <v>0</v>
      </c>
      <c r="AL162" s="8">
        <v>0</v>
      </c>
      <c r="AM162" s="8">
        <v>0</v>
      </c>
      <c r="AN162" s="8">
        <v>0</v>
      </c>
      <c r="AO162" s="8">
        <v>0</v>
      </c>
      <c r="AP162" s="8">
        <v>0</v>
      </c>
      <c r="AQ162" s="7">
        <f t="shared" si="301"/>
        <v>630</v>
      </c>
      <c r="AR162" s="202" t="s">
        <v>464</v>
      </c>
      <c r="AS162" s="3" t="str">
        <f t="shared" si="302"/>
        <v>Forráshiányos a feladat!</v>
      </c>
      <c r="AU162" s="204" t="s">
        <v>466</v>
      </c>
      <c r="AV162" s="204" t="s">
        <v>132</v>
      </c>
      <c r="AW162" s="205">
        <f>COUNTA($G$3:G162)</f>
        <v>159</v>
      </c>
      <c r="AY162" s="9">
        <f>VLOOKUP($G162,Összesítő!$B:$F,3,FALSE)</f>
        <v>4210</v>
      </c>
      <c r="AZ162" s="9">
        <f t="shared" si="303"/>
        <v>86</v>
      </c>
      <c r="BA162" s="5">
        <f t="shared" si="304"/>
        <v>1</v>
      </c>
      <c r="BB162" s="5" t="str">
        <f t="shared" si="305"/>
        <v>H</v>
      </c>
      <c r="BC162" s="5">
        <f t="shared" si="306"/>
        <v>0</v>
      </c>
      <c r="BD162" s="5">
        <f t="shared" si="307"/>
        <v>0</v>
      </c>
      <c r="BE162" s="5">
        <f t="shared" si="308"/>
        <v>0</v>
      </c>
      <c r="BF162" s="9" t="str">
        <f t="shared" si="309"/>
        <v>Nem rövidtávú a feladat.</v>
      </c>
      <c r="BG162" s="5">
        <f t="shared" si="310"/>
        <v>1</v>
      </c>
      <c r="BH162" s="5">
        <f t="shared" si="311"/>
        <v>1</v>
      </c>
      <c r="BI162" s="5">
        <f t="shared" si="312"/>
        <v>1</v>
      </c>
      <c r="BJ162" s="5">
        <f t="shared" si="313"/>
        <v>1</v>
      </c>
      <c r="BK162" s="5">
        <f t="shared" si="314"/>
        <v>1</v>
      </c>
      <c r="BL162" s="4" t="str">
        <f t="shared" si="315"/>
        <v>Forráshiányos a feladat!</v>
      </c>
      <c r="BM162" s="5">
        <f t="shared" si="316"/>
        <v>0</v>
      </c>
      <c r="BN162" s="5">
        <f t="shared" si="317"/>
        <v>1</v>
      </c>
      <c r="BO162" s="5">
        <f t="shared" si="318"/>
        <v>0</v>
      </c>
      <c r="BP162" s="5">
        <f t="shared" si="319"/>
        <v>0</v>
      </c>
      <c r="BQ162" s="5">
        <f t="shared" si="320"/>
        <v>0</v>
      </c>
      <c r="BR162" s="9">
        <f t="shared" si="321"/>
        <v>0</v>
      </c>
      <c r="BS162" s="5">
        <f t="shared" si="322"/>
        <v>0</v>
      </c>
      <c r="BT162" s="5">
        <f t="shared" si="323"/>
        <v>0</v>
      </c>
      <c r="BU162" s="5">
        <f t="shared" si="324"/>
        <v>1</v>
      </c>
      <c r="BV162" s="5">
        <f t="shared" si="325"/>
        <v>1</v>
      </c>
      <c r="BW162" s="5">
        <f t="shared" si="326"/>
        <v>1</v>
      </c>
      <c r="BX162" s="5">
        <f t="shared" si="327"/>
        <v>1</v>
      </c>
      <c r="BY162" s="5">
        <f t="shared" si="328"/>
        <v>1</v>
      </c>
      <c r="BZ162" s="5">
        <f t="shared" si="329"/>
        <v>1</v>
      </c>
      <c r="CA162" s="5">
        <f t="shared" si="330"/>
        <v>1</v>
      </c>
      <c r="CB162" s="5">
        <f t="shared" si="331"/>
        <v>1</v>
      </c>
      <c r="CC162" s="5">
        <f t="shared" si="332"/>
        <v>1</v>
      </c>
      <c r="CD162" s="5" t="str">
        <f t="shared" si="333"/>
        <v>?</v>
      </c>
      <c r="CE162" s="4" t="str">
        <f t="shared" si="334"/>
        <v>Kitöltés rendben!</v>
      </c>
      <c r="CF162" s="5">
        <f t="shared" si="335"/>
        <v>1</v>
      </c>
      <c r="CG162" s="5">
        <f t="shared" si="336"/>
        <v>0</v>
      </c>
      <c r="CH162" s="5">
        <f t="shared" si="337"/>
        <v>1</v>
      </c>
    </row>
    <row r="163" spans="1:86" s="2" customFormat="1" ht="60" hidden="1" customHeight="1" x14ac:dyDescent="0.25">
      <c r="A163" s="1" t="str">
        <f t="shared" ref="A163" si="409">IF($G163="","Nincs VKR kiválasztva!",CE163)</f>
        <v>Kitöltés rendben!</v>
      </c>
      <c r="B163" s="211">
        <v>2</v>
      </c>
      <c r="C163" s="210" t="s">
        <v>108</v>
      </c>
      <c r="D163" s="212" t="s">
        <v>467</v>
      </c>
      <c r="E163" s="212" t="s">
        <v>462</v>
      </c>
      <c r="F163" s="213" t="str">
        <f>VLOOKUP($G163,Összesítő!$B:$F,2,FALSE)</f>
        <v>21-14809-1-001-00-12</v>
      </c>
      <c r="G163" s="210" t="s">
        <v>291</v>
      </c>
      <c r="H163" s="213" t="str">
        <f>AY163&amp;"_"&amp;AW163&amp;"_FIV_"&amp;LEFT(Előlap!$B$6,4)</f>
        <v>4210_160_FIV_2026</v>
      </c>
      <c r="I163" s="213" t="str">
        <f>VLOOKUP($G163,Összesítő!$B:$F,5,FALSE)</f>
        <v>Mersevát</v>
      </c>
      <c r="J163" s="213" t="str">
        <f>VLOOKUP($G163,Összesítő!$B:$F,4,FALSE)</f>
        <v>Mersevát Község Önkormányzata</v>
      </c>
      <c r="K163" s="7">
        <f t="shared" ref="K163" si="410">N163+O163</f>
        <v>20000</v>
      </c>
      <c r="L163" s="211">
        <v>2028</v>
      </c>
      <c r="M163" s="211">
        <v>2036</v>
      </c>
      <c r="N163" s="13">
        <v>0</v>
      </c>
      <c r="O163" s="8">
        <v>20000</v>
      </c>
      <c r="P163" s="8">
        <v>0</v>
      </c>
      <c r="R163" s="8">
        <v>0</v>
      </c>
      <c r="S163" s="8">
        <v>0</v>
      </c>
      <c r="T163" s="8">
        <v>0</v>
      </c>
      <c r="U163" s="8">
        <v>0</v>
      </c>
      <c r="V163" s="8">
        <v>0</v>
      </c>
      <c r="W163" s="8">
        <v>0</v>
      </c>
      <c r="X163" s="8">
        <v>0</v>
      </c>
      <c r="Y163" s="8">
        <v>0</v>
      </c>
      <c r="Z163" s="8">
        <v>0</v>
      </c>
      <c r="AA163" s="8">
        <v>0</v>
      </c>
      <c r="AB163" s="8">
        <v>0</v>
      </c>
      <c r="AC163" s="7">
        <f t="shared" ref="AC163" si="411">SUM(R163:AB163)</f>
        <v>0</v>
      </c>
      <c r="AD163" s="3" t="str">
        <f t="shared" ref="AD163" si="412">IF($G163="","Nincs VKR kiválasztva!",IF(BA163=0,"Hiányos kitöltés!",BF163))</f>
        <v>Nem rövidtávú a feladat.</v>
      </c>
      <c r="AF163" s="8">
        <v>0</v>
      </c>
      <c r="AG163" s="8">
        <v>0</v>
      </c>
      <c r="AH163" s="8">
        <v>0</v>
      </c>
      <c r="AI163" s="8">
        <v>0</v>
      </c>
      <c r="AJ163" s="8">
        <v>0</v>
      </c>
      <c r="AK163" s="8">
        <v>0</v>
      </c>
      <c r="AL163" s="8">
        <v>0</v>
      </c>
      <c r="AM163" s="8">
        <v>0</v>
      </c>
      <c r="AN163" s="8">
        <v>0</v>
      </c>
      <c r="AO163" s="8">
        <v>0</v>
      </c>
      <c r="AP163" s="8">
        <v>0</v>
      </c>
      <c r="AQ163" s="7">
        <f t="shared" ref="AQ163" si="413">SUM(AF163:AP163)</f>
        <v>0</v>
      </c>
      <c r="AR163" s="210" t="s">
        <v>464</v>
      </c>
      <c r="AS163" s="3" t="str">
        <f t="shared" si="302"/>
        <v>Forráshiányos a feladat!</v>
      </c>
      <c r="AU163" s="212" t="s">
        <v>466</v>
      </c>
      <c r="AV163" s="212" t="s">
        <v>132</v>
      </c>
      <c r="AW163" s="213">
        <f>COUNTA($G$3:G163)</f>
        <v>160</v>
      </c>
      <c r="AY163" s="9">
        <f>VLOOKUP($G163,Összesítő!$B:$F,3,FALSE)</f>
        <v>4210</v>
      </c>
      <c r="AZ163" s="9">
        <f t="shared" si="303"/>
        <v>86</v>
      </c>
      <c r="BA163" s="5">
        <f t="shared" si="304"/>
        <v>1</v>
      </c>
      <c r="BB163" s="5" t="str">
        <f t="shared" si="305"/>
        <v>H</v>
      </c>
      <c r="BC163" s="5">
        <f t="shared" ref="BC163" si="414">IF(OR(BB163="R",BB163="RH"),1,0)</f>
        <v>0</v>
      </c>
      <c r="BD163" s="5">
        <f t="shared" si="307"/>
        <v>0</v>
      </c>
      <c r="BE163" s="5">
        <f t="shared" si="308"/>
        <v>0</v>
      </c>
      <c r="BF163" s="9" t="str">
        <f t="shared" si="309"/>
        <v>Nem rövidtávú a feladat.</v>
      </c>
      <c r="BG163" s="5">
        <f t="shared" si="310"/>
        <v>1</v>
      </c>
      <c r="BH163" s="5">
        <f t="shared" si="311"/>
        <v>1</v>
      </c>
      <c r="BI163" s="5">
        <f t="shared" si="312"/>
        <v>1</v>
      </c>
      <c r="BJ163" s="5">
        <f t="shared" si="313"/>
        <v>1</v>
      </c>
      <c r="BK163" s="5">
        <f t="shared" ref="BK163" si="415">IF(AND($BJ163=1,$O163=$AQ163),1,IF(AND($BJ163=1,$O163&gt;$AQ163,AR163="igen"),1,0))</f>
        <v>1</v>
      </c>
      <c r="BL163" s="4" t="str">
        <f t="shared" si="315"/>
        <v>Forráshiányos a feladat!</v>
      </c>
      <c r="BM163" s="5">
        <f t="shared" si="316"/>
        <v>0</v>
      </c>
      <c r="BN163" s="5">
        <f t="shared" si="317"/>
        <v>1</v>
      </c>
      <c r="BO163" s="5">
        <f t="shared" si="318"/>
        <v>0</v>
      </c>
      <c r="BP163" s="5">
        <f t="shared" si="319"/>
        <v>0</v>
      </c>
      <c r="BQ163" s="5">
        <f t="shared" si="320"/>
        <v>0</v>
      </c>
      <c r="BR163" s="9">
        <f t="shared" si="321"/>
        <v>0</v>
      </c>
      <c r="BS163" s="5">
        <f t="shared" si="322"/>
        <v>0</v>
      </c>
      <c r="BT163" s="5">
        <f t="shared" si="323"/>
        <v>0</v>
      </c>
      <c r="BU163" s="5">
        <f t="shared" si="324"/>
        <v>1</v>
      </c>
      <c r="BV163" s="5">
        <f t="shared" si="325"/>
        <v>1</v>
      </c>
      <c r="BW163" s="5">
        <f t="shared" si="326"/>
        <v>1</v>
      </c>
      <c r="BX163" s="5">
        <f t="shared" si="327"/>
        <v>1</v>
      </c>
      <c r="BY163" s="5">
        <f t="shared" si="328"/>
        <v>1</v>
      </c>
      <c r="BZ163" s="5">
        <f t="shared" si="329"/>
        <v>1</v>
      </c>
      <c r="CA163" s="5">
        <f t="shared" si="330"/>
        <v>1</v>
      </c>
      <c r="CB163" s="5">
        <f t="shared" si="331"/>
        <v>1</v>
      </c>
      <c r="CC163" s="5">
        <f t="shared" si="332"/>
        <v>1</v>
      </c>
      <c r="CD163" s="5" t="str">
        <f t="shared" si="333"/>
        <v>?</v>
      </c>
      <c r="CE163" s="4" t="str">
        <f t="shared" ref="CE163" si="416">IF($BA163=0,$CD163,IF($BG163=0,"I. ütem forrása nincs kitöltve!",IF($BJ163=0,"II. ütem forrása nincs kitöltve!",IF($BD163=1,"Költségek üteme nem megfelelő (az időtartam és a költség üteme eltér)!",IF(AND(BH163=0,$BA163=1,$BJ163=1,$BD163=1),"Kötelező cellák kitöltve, de az I. ütem forrása hibás!",IF(AND(BJ163=0,$BA163=1,$BJ163=1,$BD163=1),"Kötelező cellák kitöltve, de a II. ütem forrása hibás!",IF(AND($BO163=1,$AZ163&lt;30),"Nullás a rövidtávú feladat és rövid (hiányzik) a hozzá tartozó indoklás!",IF(AND($BP163=1,$AZ163&lt;30),"Nullás a hosszútávú feladat és rövid (hiányzik) a hozzá tartozó indoklás!",IF(AND(BN163=1,C163="1811_RENDKÍVÜLI"),"II. ütemre nem tervezhet Rendkívüli feladatot!",IF(BH163=0,AD163,IF(BK163=0,AS163,IF(AND(BC163=1,$P163&gt;$N163),"EM rendelet 2. melléklet terhére elszámolt költség nem lehet nagyobb az I. ütemre tervezett tényleges költségnél!",IF($AC163&gt;$N163,"Többlet forrást jelölt meg az I. ütemnél! A forrás ne legyen több a költségnél.",IF($AQ163&gt;$O163,"Többlet forrást jelölt meg a II. ütemnél! A forrás ne legyen több a költségnél.","Kitöltés rendben!"))))))))))))))</f>
        <v>Kitöltés rendben!</v>
      </c>
      <c r="CF163" s="5">
        <f t="shared" ref="CF163" si="417">IF(A163="Kitöltés rendben!",1,0)</f>
        <v>1</v>
      </c>
      <c r="CG163" s="5">
        <f t="shared" si="336"/>
        <v>0</v>
      </c>
      <c r="CH163" s="5">
        <f t="shared" si="337"/>
        <v>1</v>
      </c>
    </row>
    <row r="164" spans="1:86" s="2" customFormat="1" ht="60" hidden="1" customHeight="1" x14ac:dyDescent="0.25">
      <c r="A164" s="1" t="str">
        <f t="shared" si="297"/>
        <v>Kitöltés rendben!</v>
      </c>
      <c r="B164" s="203">
        <v>0</v>
      </c>
      <c r="C164" s="202" t="s">
        <v>113</v>
      </c>
      <c r="D164" s="204" t="s">
        <v>420</v>
      </c>
      <c r="E164" s="204" t="s">
        <v>462</v>
      </c>
      <c r="F164" s="205" t="str">
        <f>VLOOKUP($G164,Összesítő!$B:$F,2,FALSE)</f>
        <v>21-14809-1-001-00-12</v>
      </c>
      <c r="G164" s="202" t="s">
        <v>291</v>
      </c>
      <c r="H164" s="205" t="str">
        <f>AY164&amp;"_"&amp;AW164&amp;"_FIV_"&amp;LEFT(Előlap!$B$6,4)</f>
        <v>4210_161_FIV_2026</v>
      </c>
      <c r="I164" s="205" t="str">
        <f>VLOOKUP($G164,Összesítő!$B:$F,5,FALSE)</f>
        <v>Mersevát</v>
      </c>
      <c r="J164" s="205" t="str">
        <f>VLOOKUP($G164,Összesítő!$B:$F,4,FALSE)</f>
        <v>Mersevát Község Önkormányzata</v>
      </c>
      <c r="K164" s="7">
        <f t="shared" si="298"/>
        <v>0</v>
      </c>
      <c r="L164" s="203">
        <v>2027</v>
      </c>
      <c r="M164" s="203">
        <v>2027</v>
      </c>
      <c r="N164" s="13">
        <v>0</v>
      </c>
      <c r="O164" s="8">
        <v>0</v>
      </c>
      <c r="P164" s="8">
        <v>0</v>
      </c>
      <c r="R164" s="8">
        <v>0</v>
      </c>
      <c r="S164" s="8">
        <v>0</v>
      </c>
      <c r="T164" s="8">
        <v>0</v>
      </c>
      <c r="U164" s="8">
        <v>0</v>
      </c>
      <c r="V164" s="8">
        <v>0</v>
      </c>
      <c r="W164" s="8">
        <v>0</v>
      </c>
      <c r="X164" s="8">
        <v>0</v>
      </c>
      <c r="Y164" s="8">
        <v>0</v>
      </c>
      <c r="Z164" s="8">
        <v>0</v>
      </c>
      <c r="AA164" s="8">
        <v>0</v>
      </c>
      <c r="AB164" s="8">
        <v>0</v>
      </c>
      <c r="AC164" s="7">
        <f t="shared" si="299"/>
        <v>0</v>
      </c>
      <c r="AD164" s="3" t="str">
        <f t="shared" si="300"/>
        <v>A forrás egyenlő a költséggel (I.ütem).</v>
      </c>
      <c r="AF164" s="8">
        <v>0</v>
      </c>
      <c r="AG164" s="8">
        <v>0</v>
      </c>
      <c r="AH164" s="8">
        <v>0</v>
      </c>
      <c r="AI164" s="8">
        <v>0</v>
      </c>
      <c r="AJ164" s="8">
        <v>0</v>
      </c>
      <c r="AK164" s="8">
        <v>0</v>
      </c>
      <c r="AL164" s="8">
        <v>0</v>
      </c>
      <c r="AM164" s="8">
        <v>0</v>
      </c>
      <c r="AN164" s="8">
        <v>0</v>
      </c>
      <c r="AO164" s="8">
        <v>0</v>
      </c>
      <c r="AP164" s="8">
        <v>0</v>
      </c>
      <c r="AQ164" s="7">
        <f t="shared" si="301"/>
        <v>0</v>
      </c>
      <c r="AR164" s="202" t="s">
        <v>464</v>
      </c>
      <c r="AS164" s="3" t="str">
        <f t="shared" si="302"/>
        <v>Nem hosszútávú a feladat.</v>
      </c>
      <c r="AU164" s="204" t="s">
        <v>466</v>
      </c>
      <c r="AV164" s="204" t="s">
        <v>132</v>
      </c>
      <c r="AW164" s="205">
        <f>COUNTA($G$3:G164)</f>
        <v>161</v>
      </c>
      <c r="AY164" s="9">
        <f>VLOOKUP($G164,Összesítő!$B:$F,3,FALSE)</f>
        <v>4210</v>
      </c>
      <c r="AZ164" s="9">
        <f t="shared" si="303"/>
        <v>86</v>
      </c>
      <c r="BA164" s="5">
        <f t="shared" si="304"/>
        <v>1</v>
      </c>
      <c r="BB164" s="5" t="str">
        <f t="shared" si="305"/>
        <v>R</v>
      </c>
      <c r="BC164" s="5">
        <f t="shared" si="306"/>
        <v>1</v>
      </c>
      <c r="BD164" s="5">
        <f t="shared" si="307"/>
        <v>0</v>
      </c>
      <c r="BE164" s="5">
        <f t="shared" si="308"/>
        <v>0</v>
      </c>
      <c r="BF164" s="9" t="str">
        <f t="shared" si="309"/>
        <v>A forrás egyenlő a költséggel (I.ütem).</v>
      </c>
      <c r="BG164" s="5">
        <f t="shared" si="310"/>
        <v>1</v>
      </c>
      <c r="BH164" s="5">
        <f t="shared" si="311"/>
        <v>1</v>
      </c>
      <c r="BI164" s="5">
        <f t="shared" si="312"/>
        <v>0</v>
      </c>
      <c r="BJ164" s="5">
        <f t="shared" si="313"/>
        <v>1</v>
      </c>
      <c r="BK164" s="5">
        <f t="shared" si="314"/>
        <v>1</v>
      </c>
      <c r="BL164" s="4" t="str">
        <f t="shared" si="315"/>
        <v>Nem hosszútávú a feladat.</v>
      </c>
      <c r="BM164" s="5">
        <f t="shared" si="316"/>
        <v>1</v>
      </c>
      <c r="BN164" s="5">
        <f t="shared" si="317"/>
        <v>0</v>
      </c>
      <c r="BO164" s="5">
        <f t="shared" si="318"/>
        <v>1</v>
      </c>
      <c r="BP164" s="5">
        <f t="shared" si="319"/>
        <v>0</v>
      </c>
      <c r="BQ164" s="5">
        <f t="shared" si="320"/>
        <v>1</v>
      </c>
      <c r="BR164" s="9" t="str">
        <f t="shared" si="321"/>
        <v>Nincs hosszútávú terv!</v>
      </c>
      <c r="BS164" s="5">
        <f t="shared" si="322"/>
        <v>1</v>
      </c>
      <c r="BT164" s="5">
        <f t="shared" si="323"/>
        <v>0</v>
      </c>
      <c r="BU164" s="5">
        <f t="shared" si="324"/>
        <v>1</v>
      </c>
      <c r="BV164" s="5">
        <f t="shared" si="325"/>
        <v>1</v>
      </c>
      <c r="BW164" s="5">
        <f t="shared" si="326"/>
        <v>1</v>
      </c>
      <c r="BX164" s="5">
        <f t="shared" si="327"/>
        <v>1</v>
      </c>
      <c r="BY164" s="5">
        <f t="shared" si="328"/>
        <v>1</v>
      </c>
      <c r="BZ164" s="5">
        <f t="shared" si="329"/>
        <v>1</v>
      </c>
      <c r="CA164" s="5">
        <f t="shared" si="330"/>
        <v>1</v>
      </c>
      <c r="CB164" s="5">
        <f t="shared" si="331"/>
        <v>1</v>
      </c>
      <c r="CC164" s="5">
        <f t="shared" si="332"/>
        <v>1</v>
      </c>
      <c r="CD164" s="5" t="str">
        <f t="shared" si="333"/>
        <v>?</v>
      </c>
      <c r="CE164" s="4" t="str">
        <f t="shared" si="334"/>
        <v>Kitöltés rendben!</v>
      </c>
      <c r="CF164" s="5">
        <f t="shared" si="335"/>
        <v>1</v>
      </c>
      <c r="CG164" s="5">
        <f t="shared" si="336"/>
        <v>1</v>
      </c>
      <c r="CH164" s="5">
        <f t="shared" si="337"/>
        <v>0</v>
      </c>
    </row>
    <row r="165" spans="1:86" s="2" customFormat="1" ht="60" hidden="1" customHeight="1" x14ac:dyDescent="0.25">
      <c r="A165" s="1" t="str">
        <f t="shared" si="297"/>
        <v>Kitöltés rendben!</v>
      </c>
      <c r="B165" s="203">
        <v>2</v>
      </c>
      <c r="C165" s="202" t="s">
        <v>36</v>
      </c>
      <c r="D165" s="204" t="s">
        <v>414</v>
      </c>
      <c r="E165" s="204" t="s">
        <v>462</v>
      </c>
      <c r="F165" s="205" t="str">
        <f>VLOOKUP($G165,Összesítő!$B:$F,2,FALSE)</f>
        <v>21-27094-1-001-01-03</v>
      </c>
      <c r="G165" s="202" t="s">
        <v>351</v>
      </c>
      <c r="H165" s="205" t="str">
        <f>AY165&amp;"_"&amp;AW165&amp;"_FIV_"&amp;LEFT(Előlap!$B$6,4)</f>
        <v>4224_162_FIV_2026</v>
      </c>
      <c r="I165" s="205" t="str">
        <f>VLOOKUP($G165,Összesítő!$B:$F,5,FALSE)</f>
        <v>Celldömölk</v>
      </c>
      <c r="J165" s="205" t="str">
        <f>VLOOKUP($G165,Összesítő!$B:$F,4,FALSE)</f>
        <v>Celldömölk Város Önkormányzata</v>
      </c>
      <c r="K165" s="7">
        <f t="shared" si="298"/>
        <v>200000</v>
      </c>
      <c r="L165" s="203">
        <v>2028</v>
      </c>
      <c r="M165" s="203">
        <v>2036</v>
      </c>
      <c r="N165" s="13">
        <v>0</v>
      </c>
      <c r="O165" s="8">
        <v>200000</v>
      </c>
      <c r="P165" s="8">
        <v>0</v>
      </c>
      <c r="R165" s="8">
        <v>0</v>
      </c>
      <c r="S165" s="8">
        <v>0</v>
      </c>
      <c r="T165" s="8">
        <v>0</v>
      </c>
      <c r="U165" s="8">
        <v>0</v>
      </c>
      <c r="V165" s="8">
        <v>0</v>
      </c>
      <c r="W165" s="8">
        <v>0</v>
      </c>
      <c r="X165" s="8">
        <v>0</v>
      </c>
      <c r="Y165" s="8">
        <v>0</v>
      </c>
      <c r="Z165" s="8">
        <v>0</v>
      </c>
      <c r="AA165" s="8">
        <v>0</v>
      </c>
      <c r="AB165" s="8">
        <v>0</v>
      </c>
      <c r="AC165" s="7">
        <f t="shared" si="299"/>
        <v>0</v>
      </c>
      <c r="AD165" s="3" t="str">
        <f t="shared" si="300"/>
        <v>Nem rövidtávú a feladat.</v>
      </c>
      <c r="AF165" s="8">
        <v>37000</v>
      </c>
      <c r="AG165" s="8">
        <v>0</v>
      </c>
      <c r="AH165" s="8">
        <v>2408</v>
      </c>
      <c r="AI165" s="8">
        <v>0</v>
      </c>
      <c r="AJ165" s="8">
        <v>0</v>
      </c>
      <c r="AK165" s="8">
        <v>0</v>
      </c>
      <c r="AL165" s="8">
        <v>0</v>
      </c>
      <c r="AM165" s="8">
        <v>0</v>
      </c>
      <c r="AN165" s="8">
        <v>0</v>
      </c>
      <c r="AO165" s="8">
        <v>0</v>
      </c>
      <c r="AP165" s="8">
        <v>0</v>
      </c>
      <c r="AQ165" s="7">
        <f t="shared" si="301"/>
        <v>39408</v>
      </c>
      <c r="AR165" s="202" t="s">
        <v>464</v>
      </c>
      <c r="AS165" s="3" t="str">
        <f t="shared" si="302"/>
        <v>Forráshiányos a feladat!</v>
      </c>
      <c r="AU165" s="204" t="s">
        <v>466</v>
      </c>
      <c r="AV165" s="204" t="s">
        <v>132</v>
      </c>
      <c r="AW165" s="205">
        <f>COUNTA($G$3:G165)</f>
        <v>162</v>
      </c>
      <c r="AY165" s="9">
        <f>VLOOKUP($G165,Összesítő!$B:$F,3,FALSE)</f>
        <v>4224</v>
      </c>
      <c r="AZ165" s="9">
        <f t="shared" si="303"/>
        <v>86</v>
      </c>
      <c r="BA165" s="5">
        <f t="shared" si="304"/>
        <v>1</v>
      </c>
      <c r="BB165" s="5" t="str">
        <f t="shared" si="305"/>
        <v>H</v>
      </c>
      <c r="BC165" s="5">
        <f t="shared" si="306"/>
        <v>0</v>
      </c>
      <c r="BD165" s="5">
        <f t="shared" si="307"/>
        <v>0</v>
      </c>
      <c r="BE165" s="5">
        <f t="shared" si="308"/>
        <v>0</v>
      </c>
      <c r="BF165" s="9" t="str">
        <f t="shared" si="309"/>
        <v>Nem rövidtávú a feladat.</v>
      </c>
      <c r="BG165" s="5">
        <f t="shared" si="310"/>
        <v>1</v>
      </c>
      <c r="BH165" s="5">
        <f t="shared" si="311"/>
        <v>1</v>
      </c>
      <c r="BI165" s="5">
        <f t="shared" si="312"/>
        <v>1</v>
      </c>
      <c r="BJ165" s="5">
        <f t="shared" si="313"/>
        <v>1</v>
      </c>
      <c r="BK165" s="5">
        <f t="shared" si="314"/>
        <v>1</v>
      </c>
      <c r="BL165" s="4" t="str">
        <f t="shared" si="315"/>
        <v>Forráshiányos a feladat!</v>
      </c>
      <c r="BM165" s="5">
        <f t="shared" si="316"/>
        <v>0</v>
      </c>
      <c r="BN165" s="5">
        <f t="shared" si="317"/>
        <v>1</v>
      </c>
      <c r="BO165" s="5">
        <f t="shared" si="318"/>
        <v>0</v>
      </c>
      <c r="BP165" s="5">
        <f t="shared" si="319"/>
        <v>0</v>
      </c>
      <c r="BQ165" s="5">
        <f t="shared" si="320"/>
        <v>0</v>
      </c>
      <c r="BR165" s="9">
        <f t="shared" si="321"/>
        <v>0</v>
      </c>
      <c r="BS165" s="5">
        <f t="shared" si="322"/>
        <v>0</v>
      </c>
      <c r="BT165" s="5">
        <f t="shared" si="323"/>
        <v>0</v>
      </c>
      <c r="BU165" s="5">
        <f t="shared" si="324"/>
        <v>1</v>
      </c>
      <c r="BV165" s="5">
        <f t="shared" si="325"/>
        <v>1</v>
      </c>
      <c r="BW165" s="5">
        <f t="shared" si="326"/>
        <v>1</v>
      </c>
      <c r="BX165" s="5">
        <f t="shared" si="327"/>
        <v>1</v>
      </c>
      <c r="BY165" s="5">
        <f t="shared" si="328"/>
        <v>1</v>
      </c>
      <c r="BZ165" s="5">
        <f t="shared" si="329"/>
        <v>1</v>
      </c>
      <c r="CA165" s="5">
        <f t="shared" si="330"/>
        <v>1</v>
      </c>
      <c r="CB165" s="5">
        <f t="shared" si="331"/>
        <v>1</v>
      </c>
      <c r="CC165" s="5">
        <f t="shared" si="332"/>
        <v>1</v>
      </c>
      <c r="CD165" s="5" t="str">
        <f t="shared" si="333"/>
        <v>?</v>
      </c>
      <c r="CE165" s="4" t="str">
        <f t="shared" si="334"/>
        <v>Kitöltés rendben!</v>
      </c>
      <c r="CF165" s="5">
        <f t="shared" si="335"/>
        <v>1</v>
      </c>
      <c r="CG165" s="5">
        <f t="shared" si="336"/>
        <v>0</v>
      </c>
      <c r="CH165" s="5">
        <f t="shared" si="337"/>
        <v>1</v>
      </c>
    </row>
    <row r="166" spans="1:86" s="2" customFormat="1" ht="60" hidden="1" customHeight="1" x14ac:dyDescent="0.25">
      <c r="A166" s="1" t="str">
        <f t="shared" si="297"/>
        <v>Kitöltés rendben!</v>
      </c>
      <c r="B166" s="203">
        <v>1</v>
      </c>
      <c r="C166" s="202" t="s">
        <v>36</v>
      </c>
      <c r="D166" s="204" t="s">
        <v>451</v>
      </c>
      <c r="E166" s="204" t="s">
        <v>462</v>
      </c>
      <c r="F166" s="205" t="str">
        <f>VLOOKUP($G166,Összesítő!$B:$F,2,FALSE)</f>
        <v>21-27094-1-001-01-03</v>
      </c>
      <c r="G166" s="202" t="s">
        <v>351</v>
      </c>
      <c r="H166" s="205" t="str">
        <f>AY166&amp;"_"&amp;AW166&amp;"_FIV_"&amp;LEFT(Előlap!$B$6,4)</f>
        <v>4224_163_FIV_2026</v>
      </c>
      <c r="I166" s="205" t="str">
        <f>VLOOKUP($G166,Összesítő!$B:$F,5,FALSE)</f>
        <v>Celldömölk</v>
      </c>
      <c r="J166" s="205" t="str">
        <f>VLOOKUP($G166,Összesítő!$B:$F,4,FALSE)</f>
        <v>Celldömölk Város Önkormányzata</v>
      </c>
      <c r="K166" s="7">
        <f t="shared" si="298"/>
        <v>8000</v>
      </c>
      <c r="L166" s="203">
        <v>2027</v>
      </c>
      <c r="M166" s="203">
        <v>2027</v>
      </c>
      <c r="N166" s="13">
        <v>8000</v>
      </c>
      <c r="O166" s="8">
        <v>0</v>
      </c>
      <c r="P166" s="8">
        <v>0</v>
      </c>
      <c r="R166" s="8">
        <v>8000</v>
      </c>
      <c r="S166" s="8">
        <v>0</v>
      </c>
      <c r="T166" s="8">
        <v>0</v>
      </c>
      <c r="U166" s="8">
        <v>0</v>
      </c>
      <c r="V166" s="8">
        <v>0</v>
      </c>
      <c r="W166" s="8">
        <v>0</v>
      </c>
      <c r="X166" s="8">
        <v>0</v>
      </c>
      <c r="Y166" s="8">
        <v>0</v>
      </c>
      <c r="Z166" s="8">
        <v>0</v>
      </c>
      <c r="AA166" s="8">
        <v>0</v>
      </c>
      <c r="AB166" s="8">
        <v>0</v>
      </c>
      <c r="AC166" s="7">
        <f t="shared" si="299"/>
        <v>8000</v>
      </c>
      <c r="AD166" s="3" t="str">
        <f t="shared" si="300"/>
        <v>A forrás egyenlő a költséggel (I.ütem).</v>
      </c>
      <c r="AF166" s="8">
        <v>0</v>
      </c>
      <c r="AG166" s="8">
        <v>0</v>
      </c>
      <c r="AH166" s="8">
        <v>0</v>
      </c>
      <c r="AI166" s="8">
        <v>0</v>
      </c>
      <c r="AJ166" s="8">
        <v>0</v>
      </c>
      <c r="AK166" s="8">
        <v>0</v>
      </c>
      <c r="AL166" s="8">
        <v>0</v>
      </c>
      <c r="AM166" s="8">
        <v>0</v>
      </c>
      <c r="AN166" s="8">
        <v>0</v>
      </c>
      <c r="AO166" s="8">
        <v>0</v>
      </c>
      <c r="AP166" s="8">
        <v>0</v>
      </c>
      <c r="AQ166" s="7">
        <f t="shared" si="301"/>
        <v>0</v>
      </c>
      <c r="AR166" s="202" t="s">
        <v>464</v>
      </c>
      <c r="AS166" s="3" t="str">
        <f t="shared" si="302"/>
        <v>Nem hosszútávú a feladat.</v>
      </c>
      <c r="AU166" s="204" t="s">
        <v>466</v>
      </c>
      <c r="AV166" s="204" t="s">
        <v>132</v>
      </c>
      <c r="AW166" s="205">
        <f>COUNTA($G$3:G166)</f>
        <v>163</v>
      </c>
      <c r="AY166" s="9">
        <f>VLOOKUP($G166,Összesítő!$B:$F,3,FALSE)</f>
        <v>4224</v>
      </c>
      <c r="AZ166" s="9">
        <f t="shared" si="303"/>
        <v>86</v>
      </c>
      <c r="BA166" s="5">
        <f t="shared" si="304"/>
        <v>1</v>
      </c>
      <c r="BB166" s="5" t="str">
        <f t="shared" si="305"/>
        <v>R</v>
      </c>
      <c r="BC166" s="5">
        <f t="shared" si="306"/>
        <v>1</v>
      </c>
      <c r="BD166" s="5">
        <f t="shared" si="307"/>
        <v>0</v>
      </c>
      <c r="BE166" s="5">
        <f t="shared" si="308"/>
        <v>0</v>
      </c>
      <c r="BF166" s="9" t="str">
        <f t="shared" si="309"/>
        <v>A forrás egyenlő a költséggel (I.ütem).</v>
      </c>
      <c r="BG166" s="5">
        <f t="shared" si="310"/>
        <v>1</v>
      </c>
      <c r="BH166" s="5">
        <f t="shared" si="311"/>
        <v>1</v>
      </c>
      <c r="BI166" s="5">
        <f t="shared" si="312"/>
        <v>0</v>
      </c>
      <c r="BJ166" s="5">
        <f t="shared" si="313"/>
        <v>1</v>
      </c>
      <c r="BK166" s="5">
        <f t="shared" si="314"/>
        <v>1</v>
      </c>
      <c r="BL166" s="4" t="str">
        <f t="shared" si="315"/>
        <v>Nem hosszútávú a feladat.</v>
      </c>
      <c r="BM166" s="5">
        <f t="shared" si="316"/>
        <v>1</v>
      </c>
      <c r="BN166" s="5">
        <f t="shared" si="317"/>
        <v>0</v>
      </c>
      <c r="BO166" s="5">
        <f t="shared" si="318"/>
        <v>0</v>
      </c>
      <c r="BP166" s="5">
        <f t="shared" si="319"/>
        <v>0</v>
      </c>
      <c r="BQ166" s="5">
        <f t="shared" si="320"/>
        <v>0</v>
      </c>
      <c r="BR166" s="9" t="str">
        <f t="shared" si="321"/>
        <v>Nincs hosszútávú terv!</v>
      </c>
      <c r="BS166" s="5">
        <f t="shared" si="322"/>
        <v>0</v>
      </c>
      <c r="BT166" s="5">
        <f t="shared" si="323"/>
        <v>0</v>
      </c>
      <c r="BU166" s="5">
        <f t="shared" si="324"/>
        <v>1</v>
      </c>
      <c r="BV166" s="5">
        <f t="shared" si="325"/>
        <v>1</v>
      </c>
      <c r="BW166" s="5">
        <f t="shared" si="326"/>
        <v>1</v>
      </c>
      <c r="BX166" s="5">
        <f t="shared" si="327"/>
        <v>1</v>
      </c>
      <c r="BY166" s="5">
        <f t="shared" si="328"/>
        <v>1</v>
      </c>
      <c r="BZ166" s="5">
        <f t="shared" si="329"/>
        <v>1</v>
      </c>
      <c r="CA166" s="5">
        <f t="shared" si="330"/>
        <v>1</v>
      </c>
      <c r="CB166" s="5">
        <f t="shared" si="331"/>
        <v>1</v>
      </c>
      <c r="CC166" s="5">
        <f t="shared" si="332"/>
        <v>1</v>
      </c>
      <c r="CD166" s="5" t="str">
        <f t="shared" si="333"/>
        <v>?</v>
      </c>
      <c r="CE166" s="4" t="str">
        <f t="shared" si="334"/>
        <v>Kitöltés rendben!</v>
      </c>
      <c r="CF166" s="5">
        <f t="shared" si="335"/>
        <v>1</v>
      </c>
      <c r="CG166" s="5">
        <f t="shared" si="336"/>
        <v>1</v>
      </c>
      <c r="CH166" s="5">
        <f t="shared" si="337"/>
        <v>0</v>
      </c>
    </row>
    <row r="167" spans="1:86" s="2" customFormat="1" ht="60" hidden="1" customHeight="1" x14ac:dyDescent="0.25">
      <c r="A167" s="1" t="str">
        <f t="shared" si="297"/>
        <v>Kitöltés rendben!</v>
      </c>
      <c r="B167" s="203">
        <v>2</v>
      </c>
      <c r="C167" s="202" t="s">
        <v>75</v>
      </c>
      <c r="D167" s="204" t="s">
        <v>417</v>
      </c>
      <c r="E167" s="204" t="s">
        <v>462</v>
      </c>
      <c r="F167" s="205" t="str">
        <f>VLOOKUP($G167,Összesítő!$B:$F,2,FALSE)</f>
        <v>21-27094-1-001-01-03</v>
      </c>
      <c r="G167" s="202" t="s">
        <v>351</v>
      </c>
      <c r="H167" s="205" t="str">
        <f>AY167&amp;"_"&amp;AW167&amp;"_FIV_"&amp;LEFT(Előlap!$B$6,4)</f>
        <v>4224_164_FIV_2026</v>
      </c>
      <c r="I167" s="205" t="str">
        <f>VLOOKUP($G167,Összesítő!$B:$F,5,FALSE)</f>
        <v>Celldömölk</v>
      </c>
      <c r="J167" s="205" t="str">
        <f>VLOOKUP($G167,Összesítő!$B:$F,4,FALSE)</f>
        <v>Celldömölk Város Önkormányzata</v>
      </c>
      <c r="K167" s="7">
        <f t="shared" si="298"/>
        <v>30000</v>
      </c>
      <c r="L167" s="203">
        <v>2028</v>
      </c>
      <c r="M167" s="203">
        <v>2036</v>
      </c>
      <c r="N167" s="13">
        <v>0</v>
      </c>
      <c r="O167" s="8">
        <v>30000</v>
      </c>
      <c r="P167" s="8">
        <v>0</v>
      </c>
      <c r="R167" s="8">
        <v>0</v>
      </c>
      <c r="S167" s="8">
        <v>0</v>
      </c>
      <c r="T167" s="8">
        <v>0</v>
      </c>
      <c r="U167" s="8">
        <v>0</v>
      </c>
      <c r="V167" s="8">
        <v>0</v>
      </c>
      <c r="W167" s="8">
        <v>0</v>
      </c>
      <c r="X167" s="8">
        <v>0</v>
      </c>
      <c r="Y167" s="8">
        <v>0</v>
      </c>
      <c r="Z167" s="8">
        <v>0</v>
      </c>
      <c r="AA167" s="8">
        <v>0</v>
      </c>
      <c r="AB167" s="8">
        <v>0</v>
      </c>
      <c r="AC167" s="7">
        <f t="shared" si="299"/>
        <v>0</v>
      </c>
      <c r="AD167" s="3" t="str">
        <f t="shared" si="300"/>
        <v>Nem rövidtávú a feladat.</v>
      </c>
      <c r="AF167" s="8">
        <v>5000</v>
      </c>
      <c r="AG167" s="8">
        <v>0</v>
      </c>
      <c r="AH167" s="8">
        <v>0</v>
      </c>
      <c r="AI167" s="8">
        <v>0</v>
      </c>
      <c r="AJ167" s="8">
        <v>0</v>
      </c>
      <c r="AK167" s="8">
        <v>0</v>
      </c>
      <c r="AL167" s="8">
        <v>0</v>
      </c>
      <c r="AM167" s="8">
        <v>0</v>
      </c>
      <c r="AN167" s="8">
        <v>0</v>
      </c>
      <c r="AO167" s="8">
        <v>0</v>
      </c>
      <c r="AP167" s="8">
        <v>0</v>
      </c>
      <c r="AQ167" s="7">
        <f t="shared" si="301"/>
        <v>5000</v>
      </c>
      <c r="AR167" s="202" t="s">
        <v>464</v>
      </c>
      <c r="AS167" s="3" t="str">
        <f t="shared" si="302"/>
        <v>Forráshiányos a feladat!</v>
      </c>
      <c r="AU167" s="204" t="s">
        <v>466</v>
      </c>
      <c r="AV167" s="204" t="s">
        <v>132</v>
      </c>
      <c r="AW167" s="205">
        <f>COUNTA($G$3:G167)</f>
        <v>164</v>
      </c>
      <c r="AY167" s="9">
        <f>VLOOKUP($G167,Összesítő!$B:$F,3,FALSE)</f>
        <v>4224</v>
      </c>
      <c r="AZ167" s="9">
        <f t="shared" si="303"/>
        <v>86</v>
      </c>
      <c r="BA167" s="5">
        <f t="shared" si="304"/>
        <v>1</v>
      </c>
      <c r="BB167" s="5" t="str">
        <f t="shared" si="305"/>
        <v>H</v>
      </c>
      <c r="BC167" s="5">
        <f t="shared" si="306"/>
        <v>0</v>
      </c>
      <c r="BD167" s="5">
        <f t="shared" si="307"/>
        <v>0</v>
      </c>
      <c r="BE167" s="5">
        <f t="shared" si="308"/>
        <v>0</v>
      </c>
      <c r="BF167" s="9" t="str">
        <f t="shared" si="309"/>
        <v>Nem rövidtávú a feladat.</v>
      </c>
      <c r="BG167" s="5">
        <f t="shared" si="310"/>
        <v>1</v>
      </c>
      <c r="BH167" s="5">
        <f t="shared" si="311"/>
        <v>1</v>
      </c>
      <c r="BI167" s="5">
        <f t="shared" si="312"/>
        <v>1</v>
      </c>
      <c r="BJ167" s="5">
        <f t="shared" si="313"/>
        <v>1</v>
      </c>
      <c r="BK167" s="5">
        <f t="shared" si="314"/>
        <v>1</v>
      </c>
      <c r="BL167" s="4" t="str">
        <f t="shared" si="315"/>
        <v>Forráshiányos a feladat!</v>
      </c>
      <c r="BM167" s="5">
        <f t="shared" si="316"/>
        <v>0</v>
      </c>
      <c r="BN167" s="5">
        <f t="shared" si="317"/>
        <v>1</v>
      </c>
      <c r="BO167" s="5">
        <f t="shared" si="318"/>
        <v>0</v>
      </c>
      <c r="BP167" s="5">
        <f t="shared" si="319"/>
        <v>0</v>
      </c>
      <c r="BQ167" s="5">
        <f t="shared" si="320"/>
        <v>0</v>
      </c>
      <c r="BR167" s="9">
        <f t="shared" si="321"/>
        <v>0</v>
      </c>
      <c r="BS167" s="5">
        <f t="shared" si="322"/>
        <v>0</v>
      </c>
      <c r="BT167" s="5">
        <f t="shared" si="323"/>
        <v>0</v>
      </c>
      <c r="BU167" s="5">
        <f t="shared" si="324"/>
        <v>1</v>
      </c>
      <c r="BV167" s="5">
        <f t="shared" si="325"/>
        <v>1</v>
      </c>
      <c r="BW167" s="5">
        <f t="shared" si="326"/>
        <v>1</v>
      </c>
      <c r="BX167" s="5">
        <f t="shared" si="327"/>
        <v>1</v>
      </c>
      <c r="BY167" s="5">
        <f t="shared" si="328"/>
        <v>1</v>
      </c>
      <c r="BZ167" s="5">
        <f t="shared" si="329"/>
        <v>1</v>
      </c>
      <c r="CA167" s="5">
        <f t="shared" si="330"/>
        <v>1</v>
      </c>
      <c r="CB167" s="5">
        <f t="shared" si="331"/>
        <v>1</v>
      </c>
      <c r="CC167" s="5">
        <f t="shared" si="332"/>
        <v>1</v>
      </c>
      <c r="CD167" s="5" t="str">
        <f t="shared" si="333"/>
        <v>?</v>
      </c>
      <c r="CE167" s="4" t="str">
        <f t="shared" si="334"/>
        <v>Kitöltés rendben!</v>
      </c>
      <c r="CF167" s="5">
        <f t="shared" si="335"/>
        <v>1</v>
      </c>
      <c r="CG167" s="5">
        <f t="shared" si="336"/>
        <v>0</v>
      </c>
      <c r="CH167" s="5">
        <f t="shared" si="337"/>
        <v>1</v>
      </c>
    </row>
    <row r="168" spans="1:86" s="2" customFormat="1" ht="60" hidden="1" customHeight="1" x14ac:dyDescent="0.25">
      <c r="A168" s="1" t="str">
        <f t="shared" si="297"/>
        <v>Kitöltés rendben!</v>
      </c>
      <c r="B168" s="203">
        <v>2</v>
      </c>
      <c r="C168" s="202" t="s">
        <v>102</v>
      </c>
      <c r="D168" s="204" t="s">
        <v>452</v>
      </c>
      <c r="E168" s="204" t="s">
        <v>462</v>
      </c>
      <c r="F168" s="205" t="str">
        <f>VLOOKUP($G168,Összesítő!$B:$F,2,FALSE)</f>
        <v>21-27094-1-001-01-03</v>
      </c>
      <c r="G168" s="202" t="s">
        <v>351</v>
      </c>
      <c r="H168" s="205" t="str">
        <f>AY168&amp;"_"&amp;AW168&amp;"_FIV_"&amp;LEFT(Előlap!$B$6,4)</f>
        <v>4224_165_FIV_2026</v>
      </c>
      <c r="I168" s="205" t="str">
        <f>VLOOKUP($G168,Összesítő!$B:$F,5,FALSE)</f>
        <v>Celldömölk</v>
      </c>
      <c r="J168" s="205" t="str">
        <f>VLOOKUP($G168,Összesítő!$B:$F,4,FALSE)</f>
        <v>Celldömölk Város Önkormányzata</v>
      </c>
      <c r="K168" s="7">
        <f t="shared" si="298"/>
        <v>15000</v>
      </c>
      <c r="L168" s="203">
        <v>2028</v>
      </c>
      <c r="M168" s="203">
        <v>2028</v>
      </c>
      <c r="N168" s="13">
        <v>0</v>
      </c>
      <c r="O168" s="8">
        <v>15000</v>
      </c>
      <c r="P168" s="8">
        <v>0</v>
      </c>
      <c r="R168" s="8">
        <v>0</v>
      </c>
      <c r="S168" s="8">
        <v>0</v>
      </c>
      <c r="T168" s="8">
        <v>0</v>
      </c>
      <c r="U168" s="8">
        <v>0</v>
      </c>
      <c r="V168" s="8">
        <v>0</v>
      </c>
      <c r="W168" s="8">
        <v>0</v>
      </c>
      <c r="X168" s="8">
        <v>0</v>
      </c>
      <c r="Y168" s="8">
        <v>0</v>
      </c>
      <c r="Z168" s="8">
        <v>0</v>
      </c>
      <c r="AA168" s="8">
        <v>0</v>
      </c>
      <c r="AB168" s="8">
        <v>0</v>
      </c>
      <c r="AC168" s="7">
        <f t="shared" si="299"/>
        <v>0</v>
      </c>
      <c r="AD168" s="3" t="str">
        <f t="shared" si="300"/>
        <v>Nem rövidtávú a feladat.</v>
      </c>
      <c r="AF168" s="8">
        <v>2500</v>
      </c>
      <c r="AG168" s="8">
        <v>0</v>
      </c>
      <c r="AH168" s="8">
        <v>0</v>
      </c>
      <c r="AI168" s="8">
        <v>0</v>
      </c>
      <c r="AJ168" s="8">
        <v>0</v>
      </c>
      <c r="AK168" s="8">
        <v>0</v>
      </c>
      <c r="AL168" s="8">
        <v>0</v>
      </c>
      <c r="AM168" s="8">
        <v>0</v>
      </c>
      <c r="AN168" s="8">
        <v>0</v>
      </c>
      <c r="AO168" s="8">
        <v>0</v>
      </c>
      <c r="AP168" s="8">
        <v>0</v>
      </c>
      <c r="AQ168" s="7">
        <f t="shared" si="301"/>
        <v>2500</v>
      </c>
      <c r="AR168" s="202" t="s">
        <v>464</v>
      </c>
      <c r="AS168" s="3" t="str">
        <f t="shared" si="302"/>
        <v>Forráshiányos a feladat!</v>
      </c>
      <c r="AU168" s="204" t="s">
        <v>466</v>
      </c>
      <c r="AV168" s="204" t="s">
        <v>132</v>
      </c>
      <c r="AW168" s="205">
        <f>COUNTA($G$3:G168)</f>
        <v>165</v>
      </c>
      <c r="AY168" s="9">
        <f>VLOOKUP($G168,Összesítő!$B:$F,3,FALSE)</f>
        <v>4224</v>
      </c>
      <c r="AZ168" s="9">
        <f t="shared" si="303"/>
        <v>86</v>
      </c>
      <c r="BA168" s="5">
        <f t="shared" si="304"/>
        <v>1</v>
      </c>
      <c r="BB168" s="5" t="str">
        <f t="shared" si="305"/>
        <v>H</v>
      </c>
      <c r="BC168" s="5">
        <f t="shared" si="306"/>
        <v>0</v>
      </c>
      <c r="BD168" s="5">
        <f t="shared" si="307"/>
        <v>0</v>
      </c>
      <c r="BE168" s="5">
        <f t="shared" si="308"/>
        <v>0</v>
      </c>
      <c r="BF168" s="9" t="str">
        <f t="shared" si="309"/>
        <v>Nem rövidtávú a feladat.</v>
      </c>
      <c r="BG168" s="5">
        <f t="shared" si="310"/>
        <v>1</v>
      </c>
      <c r="BH168" s="5">
        <f t="shared" si="311"/>
        <v>1</v>
      </c>
      <c r="BI168" s="5">
        <f t="shared" si="312"/>
        <v>1</v>
      </c>
      <c r="BJ168" s="5">
        <f t="shared" si="313"/>
        <v>1</v>
      </c>
      <c r="BK168" s="5">
        <f t="shared" si="314"/>
        <v>1</v>
      </c>
      <c r="BL168" s="4" t="str">
        <f t="shared" si="315"/>
        <v>Forráshiányos a feladat!</v>
      </c>
      <c r="BM168" s="5">
        <f t="shared" si="316"/>
        <v>0</v>
      </c>
      <c r="BN168" s="5">
        <f t="shared" si="317"/>
        <v>1</v>
      </c>
      <c r="BO168" s="5">
        <f t="shared" si="318"/>
        <v>0</v>
      </c>
      <c r="BP168" s="5">
        <f t="shared" si="319"/>
        <v>0</v>
      </c>
      <c r="BQ168" s="5">
        <f t="shared" si="320"/>
        <v>0</v>
      </c>
      <c r="BR168" s="9">
        <f t="shared" si="321"/>
        <v>0</v>
      </c>
      <c r="BS168" s="5">
        <f t="shared" si="322"/>
        <v>0</v>
      </c>
      <c r="BT168" s="5">
        <f t="shared" si="323"/>
        <v>0</v>
      </c>
      <c r="BU168" s="5">
        <f t="shared" si="324"/>
        <v>1</v>
      </c>
      <c r="BV168" s="5">
        <f t="shared" si="325"/>
        <v>1</v>
      </c>
      <c r="BW168" s="5">
        <f t="shared" si="326"/>
        <v>1</v>
      </c>
      <c r="BX168" s="5">
        <f t="shared" si="327"/>
        <v>1</v>
      </c>
      <c r="BY168" s="5">
        <f t="shared" si="328"/>
        <v>1</v>
      </c>
      <c r="BZ168" s="5">
        <f t="shared" si="329"/>
        <v>1</v>
      </c>
      <c r="CA168" s="5">
        <f t="shared" si="330"/>
        <v>1</v>
      </c>
      <c r="CB168" s="5">
        <f t="shared" si="331"/>
        <v>1</v>
      </c>
      <c r="CC168" s="5">
        <f t="shared" si="332"/>
        <v>1</v>
      </c>
      <c r="CD168" s="5" t="str">
        <f t="shared" si="333"/>
        <v>?</v>
      </c>
      <c r="CE168" s="4" t="str">
        <f t="shared" si="334"/>
        <v>Kitöltés rendben!</v>
      </c>
      <c r="CF168" s="5">
        <f t="shared" si="335"/>
        <v>1</v>
      </c>
      <c r="CG168" s="5">
        <f t="shared" si="336"/>
        <v>0</v>
      </c>
      <c r="CH168" s="5">
        <f t="shared" si="337"/>
        <v>1</v>
      </c>
    </row>
    <row r="169" spans="1:86" s="2" customFormat="1" ht="60" hidden="1" customHeight="1" x14ac:dyDescent="0.25">
      <c r="A169" s="1" t="str">
        <f t="shared" si="297"/>
        <v>Kitöltés rendben!</v>
      </c>
      <c r="B169" s="203">
        <v>2</v>
      </c>
      <c r="C169" s="202" t="s">
        <v>98</v>
      </c>
      <c r="D169" s="204" t="s">
        <v>416</v>
      </c>
      <c r="E169" s="204" t="s">
        <v>462</v>
      </c>
      <c r="F169" s="205" t="str">
        <f>VLOOKUP($G169,Összesítő!$B:$F,2,FALSE)</f>
        <v>21-27094-1-001-01-03</v>
      </c>
      <c r="G169" s="202" t="s">
        <v>351</v>
      </c>
      <c r="H169" s="205" t="str">
        <f>AY169&amp;"_"&amp;AW169&amp;"_FIV_"&amp;LEFT(Előlap!$B$6,4)</f>
        <v>4224_166_FIV_2026</v>
      </c>
      <c r="I169" s="205" t="str">
        <f>VLOOKUP($G169,Összesítő!$B:$F,5,FALSE)</f>
        <v>Celldömölk</v>
      </c>
      <c r="J169" s="205" t="str">
        <f>VLOOKUP($G169,Összesítő!$B:$F,4,FALSE)</f>
        <v>Celldömölk Város Önkormányzata</v>
      </c>
      <c r="K169" s="7">
        <f t="shared" si="298"/>
        <v>300000</v>
      </c>
      <c r="L169" s="203">
        <v>2030</v>
      </c>
      <c r="M169" s="203">
        <v>2036</v>
      </c>
      <c r="N169" s="13">
        <v>0</v>
      </c>
      <c r="O169" s="8">
        <v>300000</v>
      </c>
      <c r="P169" s="8">
        <v>0</v>
      </c>
      <c r="R169" s="8">
        <v>0</v>
      </c>
      <c r="S169" s="8">
        <v>0</v>
      </c>
      <c r="T169" s="8">
        <v>0</v>
      </c>
      <c r="U169" s="8">
        <v>0</v>
      </c>
      <c r="V169" s="8">
        <v>0</v>
      </c>
      <c r="W169" s="8">
        <v>0</v>
      </c>
      <c r="X169" s="8">
        <v>0</v>
      </c>
      <c r="Y169" s="8">
        <v>0</v>
      </c>
      <c r="Z169" s="8">
        <v>0</v>
      </c>
      <c r="AA169" s="8">
        <v>0</v>
      </c>
      <c r="AB169" s="8">
        <v>0</v>
      </c>
      <c r="AC169" s="7">
        <f t="shared" si="299"/>
        <v>0</v>
      </c>
      <c r="AD169" s="3" t="str">
        <f t="shared" si="300"/>
        <v>Nem rövidtávú a feladat.</v>
      </c>
      <c r="AF169" s="8">
        <v>55210</v>
      </c>
      <c r="AG169" s="8">
        <v>0</v>
      </c>
      <c r="AH169" s="8">
        <v>0</v>
      </c>
      <c r="AI169" s="8">
        <v>0</v>
      </c>
      <c r="AJ169" s="8">
        <v>0</v>
      </c>
      <c r="AK169" s="8">
        <v>0</v>
      </c>
      <c r="AL169" s="8">
        <v>0</v>
      </c>
      <c r="AM169" s="8">
        <v>0</v>
      </c>
      <c r="AN169" s="8">
        <v>0</v>
      </c>
      <c r="AO169" s="8">
        <v>0</v>
      </c>
      <c r="AP169" s="8">
        <v>0</v>
      </c>
      <c r="AQ169" s="7">
        <f t="shared" si="301"/>
        <v>55210</v>
      </c>
      <c r="AR169" s="202" t="s">
        <v>464</v>
      </c>
      <c r="AS169" s="3" t="str">
        <f t="shared" si="302"/>
        <v>Forráshiányos a feladat!</v>
      </c>
      <c r="AU169" s="204" t="s">
        <v>466</v>
      </c>
      <c r="AV169" s="204" t="s">
        <v>132</v>
      </c>
      <c r="AW169" s="205">
        <f>COUNTA($G$3:G169)</f>
        <v>166</v>
      </c>
      <c r="AY169" s="9">
        <f>VLOOKUP($G169,Összesítő!$B:$F,3,FALSE)</f>
        <v>4224</v>
      </c>
      <c r="AZ169" s="9">
        <f t="shared" si="303"/>
        <v>86</v>
      </c>
      <c r="BA169" s="5">
        <f t="shared" si="304"/>
        <v>1</v>
      </c>
      <c r="BB169" s="5" t="str">
        <f t="shared" si="305"/>
        <v>H</v>
      </c>
      <c r="BC169" s="5">
        <f t="shared" si="306"/>
        <v>0</v>
      </c>
      <c r="BD169" s="5">
        <f t="shared" si="307"/>
        <v>0</v>
      </c>
      <c r="BE169" s="5">
        <f t="shared" si="308"/>
        <v>0</v>
      </c>
      <c r="BF169" s="9" t="str">
        <f t="shared" si="309"/>
        <v>Nem rövidtávú a feladat.</v>
      </c>
      <c r="BG169" s="5">
        <f t="shared" si="310"/>
        <v>1</v>
      </c>
      <c r="BH169" s="5">
        <f t="shared" si="311"/>
        <v>1</v>
      </c>
      <c r="BI169" s="5">
        <f t="shared" si="312"/>
        <v>1</v>
      </c>
      <c r="BJ169" s="5">
        <f t="shared" si="313"/>
        <v>1</v>
      </c>
      <c r="BK169" s="5">
        <f t="shared" si="314"/>
        <v>1</v>
      </c>
      <c r="BL169" s="4" t="str">
        <f t="shared" si="315"/>
        <v>Forráshiányos a feladat!</v>
      </c>
      <c r="BM169" s="5">
        <f t="shared" si="316"/>
        <v>0</v>
      </c>
      <c r="BN169" s="5">
        <f t="shared" si="317"/>
        <v>1</v>
      </c>
      <c r="BO169" s="5">
        <f t="shared" si="318"/>
        <v>0</v>
      </c>
      <c r="BP169" s="5">
        <f t="shared" si="319"/>
        <v>0</v>
      </c>
      <c r="BQ169" s="5">
        <f t="shared" si="320"/>
        <v>0</v>
      </c>
      <c r="BR169" s="9">
        <f t="shared" si="321"/>
        <v>0</v>
      </c>
      <c r="BS169" s="5">
        <f t="shared" si="322"/>
        <v>0</v>
      </c>
      <c r="BT169" s="5">
        <f t="shared" si="323"/>
        <v>0</v>
      </c>
      <c r="BU169" s="5">
        <f t="shared" si="324"/>
        <v>1</v>
      </c>
      <c r="BV169" s="5">
        <f t="shared" si="325"/>
        <v>1</v>
      </c>
      <c r="BW169" s="5">
        <f t="shared" si="326"/>
        <v>1</v>
      </c>
      <c r="BX169" s="5">
        <f t="shared" si="327"/>
        <v>1</v>
      </c>
      <c r="BY169" s="5">
        <f t="shared" si="328"/>
        <v>1</v>
      </c>
      <c r="BZ169" s="5">
        <f t="shared" si="329"/>
        <v>1</v>
      </c>
      <c r="CA169" s="5">
        <f t="shared" si="330"/>
        <v>1</v>
      </c>
      <c r="CB169" s="5">
        <f t="shared" si="331"/>
        <v>1</v>
      </c>
      <c r="CC169" s="5">
        <f t="shared" si="332"/>
        <v>1</v>
      </c>
      <c r="CD169" s="5" t="str">
        <f t="shared" si="333"/>
        <v>?</v>
      </c>
      <c r="CE169" s="4" t="str">
        <f t="shared" si="334"/>
        <v>Kitöltés rendben!</v>
      </c>
      <c r="CF169" s="5">
        <f t="shared" si="335"/>
        <v>1</v>
      </c>
      <c r="CG169" s="5">
        <f t="shared" si="336"/>
        <v>0</v>
      </c>
      <c r="CH169" s="5">
        <f t="shared" si="337"/>
        <v>1</v>
      </c>
    </row>
    <row r="170" spans="1:86" s="2" customFormat="1" ht="60" hidden="1" customHeight="1" x14ac:dyDescent="0.25">
      <c r="A170" s="1" t="str">
        <f t="shared" si="297"/>
        <v>Kitöltés rendben!</v>
      </c>
      <c r="B170" s="203">
        <v>2</v>
      </c>
      <c r="C170" s="202" t="s">
        <v>36</v>
      </c>
      <c r="D170" s="204" t="s">
        <v>453</v>
      </c>
      <c r="E170" s="204" t="s">
        <v>462</v>
      </c>
      <c r="F170" s="205" t="str">
        <f>VLOOKUP($G170,Összesítő!$B:$F,2,FALSE)</f>
        <v>21-27094-1-001-01-03</v>
      </c>
      <c r="G170" s="202" t="s">
        <v>351</v>
      </c>
      <c r="H170" s="205" t="str">
        <f>AY170&amp;"_"&amp;AW170&amp;"_FIV_"&amp;LEFT(Előlap!$B$6,4)</f>
        <v>4224_167_FIV_2026</v>
      </c>
      <c r="I170" s="205" t="str">
        <f>VLOOKUP($G170,Összesítő!$B:$F,5,FALSE)</f>
        <v>Celldömölk</v>
      </c>
      <c r="J170" s="205" t="str">
        <f>VLOOKUP($G170,Összesítő!$B:$F,4,FALSE)</f>
        <v>Celldömölk Város Önkormányzata</v>
      </c>
      <c r="K170" s="7">
        <f t="shared" si="298"/>
        <v>80000</v>
      </c>
      <c r="L170" s="203">
        <v>2028</v>
      </c>
      <c r="M170" s="203">
        <v>2030</v>
      </c>
      <c r="N170" s="13">
        <v>0</v>
      </c>
      <c r="O170" s="8">
        <v>80000</v>
      </c>
      <c r="P170" s="8">
        <v>0</v>
      </c>
      <c r="R170" s="8">
        <v>0</v>
      </c>
      <c r="S170" s="8">
        <v>0</v>
      </c>
      <c r="T170" s="8">
        <v>0</v>
      </c>
      <c r="U170" s="8">
        <v>0</v>
      </c>
      <c r="V170" s="8">
        <v>0</v>
      </c>
      <c r="W170" s="8">
        <v>0</v>
      </c>
      <c r="X170" s="8">
        <v>0</v>
      </c>
      <c r="Y170" s="8">
        <v>0</v>
      </c>
      <c r="Z170" s="8">
        <v>0</v>
      </c>
      <c r="AA170" s="8">
        <v>0</v>
      </c>
      <c r="AB170" s="8">
        <v>0</v>
      </c>
      <c r="AC170" s="7">
        <f t="shared" si="299"/>
        <v>0</v>
      </c>
      <c r="AD170" s="3" t="str">
        <f t="shared" si="300"/>
        <v>Nem rövidtávú a feladat.</v>
      </c>
      <c r="AF170" s="8">
        <v>13700</v>
      </c>
      <c r="AG170" s="8">
        <v>0</v>
      </c>
      <c r="AH170" s="8">
        <v>0</v>
      </c>
      <c r="AI170" s="8">
        <v>0</v>
      </c>
      <c r="AJ170" s="8">
        <v>0</v>
      </c>
      <c r="AK170" s="8">
        <v>0</v>
      </c>
      <c r="AL170" s="8">
        <v>0</v>
      </c>
      <c r="AM170" s="8">
        <v>0</v>
      </c>
      <c r="AN170" s="8">
        <v>0</v>
      </c>
      <c r="AO170" s="8">
        <v>0</v>
      </c>
      <c r="AP170" s="8">
        <v>0</v>
      </c>
      <c r="AQ170" s="7">
        <f t="shared" si="301"/>
        <v>13700</v>
      </c>
      <c r="AR170" s="202" t="s">
        <v>464</v>
      </c>
      <c r="AS170" s="3" t="str">
        <f t="shared" si="302"/>
        <v>Forráshiányos a feladat!</v>
      </c>
      <c r="AU170" s="204" t="s">
        <v>466</v>
      </c>
      <c r="AV170" s="204" t="s">
        <v>132</v>
      </c>
      <c r="AW170" s="205">
        <f>COUNTA($G$3:G170)</f>
        <v>167</v>
      </c>
      <c r="AY170" s="9">
        <f>VLOOKUP($G170,Összesítő!$B:$F,3,FALSE)</f>
        <v>4224</v>
      </c>
      <c r="AZ170" s="9">
        <f t="shared" si="303"/>
        <v>86</v>
      </c>
      <c r="BA170" s="5">
        <f t="shared" si="304"/>
        <v>1</v>
      </c>
      <c r="BB170" s="5" t="str">
        <f t="shared" si="305"/>
        <v>H</v>
      </c>
      <c r="BC170" s="5">
        <f t="shared" si="306"/>
        <v>0</v>
      </c>
      <c r="BD170" s="5">
        <f t="shared" si="307"/>
        <v>0</v>
      </c>
      <c r="BE170" s="5">
        <f t="shared" si="308"/>
        <v>0</v>
      </c>
      <c r="BF170" s="9" t="str">
        <f t="shared" si="309"/>
        <v>Nem rövidtávú a feladat.</v>
      </c>
      <c r="BG170" s="5">
        <f t="shared" si="310"/>
        <v>1</v>
      </c>
      <c r="BH170" s="5">
        <f t="shared" si="311"/>
        <v>1</v>
      </c>
      <c r="BI170" s="5">
        <f t="shared" si="312"/>
        <v>1</v>
      </c>
      <c r="BJ170" s="5">
        <f t="shared" si="313"/>
        <v>1</v>
      </c>
      <c r="BK170" s="5">
        <f t="shared" si="314"/>
        <v>1</v>
      </c>
      <c r="BL170" s="4" t="str">
        <f t="shared" si="315"/>
        <v>Forráshiányos a feladat!</v>
      </c>
      <c r="BM170" s="5">
        <f t="shared" si="316"/>
        <v>0</v>
      </c>
      <c r="BN170" s="5">
        <f t="shared" si="317"/>
        <v>1</v>
      </c>
      <c r="BO170" s="5">
        <f t="shared" si="318"/>
        <v>0</v>
      </c>
      <c r="BP170" s="5">
        <f t="shared" si="319"/>
        <v>0</v>
      </c>
      <c r="BQ170" s="5">
        <f t="shared" si="320"/>
        <v>0</v>
      </c>
      <c r="BR170" s="9">
        <f t="shared" si="321"/>
        <v>0</v>
      </c>
      <c r="BS170" s="5">
        <f t="shared" si="322"/>
        <v>0</v>
      </c>
      <c r="BT170" s="5">
        <f t="shared" si="323"/>
        <v>0</v>
      </c>
      <c r="BU170" s="5">
        <f t="shared" si="324"/>
        <v>1</v>
      </c>
      <c r="BV170" s="5">
        <f t="shared" si="325"/>
        <v>1</v>
      </c>
      <c r="BW170" s="5">
        <f t="shared" si="326"/>
        <v>1</v>
      </c>
      <c r="BX170" s="5">
        <f t="shared" si="327"/>
        <v>1</v>
      </c>
      <c r="BY170" s="5">
        <f t="shared" si="328"/>
        <v>1</v>
      </c>
      <c r="BZ170" s="5">
        <f t="shared" si="329"/>
        <v>1</v>
      </c>
      <c r="CA170" s="5">
        <f t="shared" si="330"/>
        <v>1</v>
      </c>
      <c r="CB170" s="5">
        <f t="shared" si="331"/>
        <v>1</v>
      </c>
      <c r="CC170" s="5">
        <f t="shared" si="332"/>
        <v>1</v>
      </c>
      <c r="CD170" s="5" t="str">
        <f t="shared" si="333"/>
        <v>?</v>
      </c>
      <c r="CE170" s="4" t="str">
        <f t="shared" si="334"/>
        <v>Kitöltés rendben!</v>
      </c>
      <c r="CF170" s="5">
        <f t="shared" si="335"/>
        <v>1</v>
      </c>
      <c r="CG170" s="5">
        <f t="shared" si="336"/>
        <v>0</v>
      </c>
      <c r="CH170" s="5">
        <f t="shared" si="337"/>
        <v>1</v>
      </c>
    </row>
    <row r="171" spans="1:86" s="2" customFormat="1" ht="60" hidden="1" customHeight="1" x14ac:dyDescent="0.25">
      <c r="A171" s="1" t="str">
        <f t="shared" ref="A171" si="418">IF($G171="","Nincs VKR kiválasztva!",CE171)</f>
        <v>Kitöltés rendben!</v>
      </c>
      <c r="B171" s="211">
        <v>2</v>
      </c>
      <c r="C171" s="210" t="s">
        <v>108</v>
      </c>
      <c r="D171" s="212" t="s">
        <v>467</v>
      </c>
      <c r="E171" s="212" t="s">
        <v>462</v>
      </c>
      <c r="F171" s="213" t="str">
        <f>VLOOKUP($G171,Összesítő!$B:$F,2,FALSE)</f>
        <v>21-27094-1-001-01-03</v>
      </c>
      <c r="G171" s="210" t="s">
        <v>351</v>
      </c>
      <c r="H171" s="213" t="str">
        <f>AY171&amp;"_"&amp;AW171&amp;"_FIV_"&amp;LEFT(Előlap!$B$6,4)</f>
        <v>4224_168_FIV_2026</v>
      </c>
      <c r="I171" s="213" t="str">
        <f>VLOOKUP($G171,Összesítő!$B:$F,5,FALSE)</f>
        <v>Celldömölk</v>
      </c>
      <c r="J171" s="213" t="str">
        <f>VLOOKUP($G171,Összesítő!$B:$F,4,FALSE)</f>
        <v>Celldömölk Város Önkormányzata</v>
      </c>
      <c r="K171" s="7">
        <f t="shared" ref="K171" si="419">N171+O171</f>
        <v>30000</v>
      </c>
      <c r="L171" s="211">
        <v>2028</v>
      </c>
      <c r="M171" s="211">
        <v>2036</v>
      </c>
      <c r="N171" s="13">
        <v>0</v>
      </c>
      <c r="O171" s="8">
        <v>30000</v>
      </c>
      <c r="P171" s="8">
        <v>0</v>
      </c>
      <c r="R171" s="8">
        <v>0</v>
      </c>
      <c r="S171" s="8">
        <v>0</v>
      </c>
      <c r="T171" s="8">
        <v>0</v>
      </c>
      <c r="U171" s="8">
        <v>0</v>
      </c>
      <c r="V171" s="8">
        <v>0</v>
      </c>
      <c r="W171" s="8">
        <v>0</v>
      </c>
      <c r="X171" s="8">
        <v>0</v>
      </c>
      <c r="Y171" s="8">
        <v>0</v>
      </c>
      <c r="Z171" s="8">
        <v>0</v>
      </c>
      <c r="AA171" s="8">
        <v>0</v>
      </c>
      <c r="AB171" s="8">
        <v>0</v>
      </c>
      <c r="AC171" s="7">
        <f t="shared" ref="AC171" si="420">SUM(R171:AB171)</f>
        <v>0</v>
      </c>
      <c r="AD171" s="3" t="str">
        <f t="shared" ref="AD171" si="421">IF($G171="","Nincs VKR kiválasztva!",IF(BA171=0,"Hiányos kitöltés!",BF171))</f>
        <v>Nem rövidtávú a feladat.</v>
      </c>
      <c r="AF171" s="8">
        <v>0</v>
      </c>
      <c r="AG171" s="8">
        <v>0</v>
      </c>
      <c r="AH171" s="8">
        <v>0</v>
      </c>
      <c r="AI171" s="8">
        <v>0</v>
      </c>
      <c r="AJ171" s="8">
        <v>0</v>
      </c>
      <c r="AK171" s="8">
        <v>0</v>
      </c>
      <c r="AL171" s="8">
        <v>0</v>
      </c>
      <c r="AM171" s="8">
        <v>0</v>
      </c>
      <c r="AN171" s="8">
        <v>0</v>
      </c>
      <c r="AO171" s="8">
        <v>0</v>
      </c>
      <c r="AP171" s="8">
        <v>0</v>
      </c>
      <c r="AQ171" s="7">
        <f t="shared" ref="AQ171" si="422">SUM(AF171:AP171)</f>
        <v>0</v>
      </c>
      <c r="AR171" s="210" t="s">
        <v>464</v>
      </c>
      <c r="AS171" s="3" t="str">
        <f t="shared" si="302"/>
        <v>Forráshiányos a feladat!</v>
      </c>
      <c r="AU171" s="212" t="s">
        <v>466</v>
      </c>
      <c r="AV171" s="212" t="s">
        <v>132</v>
      </c>
      <c r="AW171" s="213">
        <f>COUNTA($G$3:G171)</f>
        <v>168</v>
      </c>
      <c r="AY171" s="9">
        <f>VLOOKUP($G171,Összesítő!$B:$F,3,FALSE)</f>
        <v>4224</v>
      </c>
      <c r="AZ171" s="9">
        <f t="shared" si="303"/>
        <v>86</v>
      </c>
      <c r="BA171" s="5">
        <f t="shared" si="304"/>
        <v>1</v>
      </c>
      <c r="BB171" s="5" t="str">
        <f t="shared" si="305"/>
        <v>H</v>
      </c>
      <c r="BC171" s="5">
        <f t="shared" ref="BC171" si="423">IF(OR(BB171="R",BB171="RH"),1,0)</f>
        <v>0</v>
      </c>
      <c r="BD171" s="5">
        <f t="shared" si="307"/>
        <v>0</v>
      </c>
      <c r="BE171" s="5">
        <f t="shared" si="308"/>
        <v>0</v>
      </c>
      <c r="BF171" s="9" t="str">
        <f t="shared" si="309"/>
        <v>Nem rövidtávú a feladat.</v>
      </c>
      <c r="BG171" s="5">
        <f t="shared" si="310"/>
        <v>1</v>
      </c>
      <c r="BH171" s="5">
        <f t="shared" si="311"/>
        <v>1</v>
      </c>
      <c r="BI171" s="5">
        <f t="shared" si="312"/>
        <v>1</v>
      </c>
      <c r="BJ171" s="5">
        <f t="shared" si="313"/>
        <v>1</v>
      </c>
      <c r="BK171" s="5">
        <f t="shared" ref="BK171" si="424">IF(AND($BJ171=1,$O171=$AQ171),1,IF(AND($BJ171=1,$O171&gt;$AQ171,AR171="igen"),1,0))</f>
        <v>1</v>
      </c>
      <c r="BL171" s="4" t="str">
        <f t="shared" si="315"/>
        <v>Forráshiányos a feladat!</v>
      </c>
      <c r="BM171" s="5">
        <f t="shared" si="316"/>
        <v>0</v>
      </c>
      <c r="BN171" s="5">
        <f t="shared" si="317"/>
        <v>1</v>
      </c>
      <c r="BO171" s="5">
        <f t="shared" si="318"/>
        <v>0</v>
      </c>
      <c r="BP171" s="5">
        <f t="shared" si="319"/>
        <v>0</v>
      </c>
      <c r="BQ171" s="5">
        <f t="shared" si="320"/>
        <v>0</v>
      </c>
      <c r="BR171" s="9">
        <f t="shared" si="321"/>
        <v>0</v>
      </c>
      <c r="BS171" s="5">
        <f t="shared" si="322"/>
        <v>0</v>
      </c>
      <c r="BT171" s="5">
        <f t="shared" si="323"/>
        <v>0</v>
      </c>
      <c r="BU171" s="5">
        <f t="shared" si="324"/>
        <v>1</v>
      </c>
      <c r="BV171" s="5">
        <f t="shared" si="325"/>
        <v>1</v>
      </c>
      <c r="BW171" s="5">
        <f t="shared" si="326"/>
        <v>1</v>
      </c>
      <c r="BX171" s="5">
        <f t="shared" si="327"/>
        <v>1</v>
      </c>
      <c r="BY171" s="5">
        <f t="shared" si="328"/>
        <v>1</v>
      </c>
      <c r="BZ171" s="5">
        <f t="shared" si="329"/>
        <v>1</v>
      </c>
      <c r="CA171" s="5">
        <f t="shared" si="330"/>
        <v>1</v>
      </c>
      <c r="CB171" s="5">
        <f t="shared" si="331"/>
        <v>1</v>
      </c>
      <c r="CC171" s="5">
        <f t="shared" si="332"/>
        <v>1</v>
      </c>
      <c r="CD171" s="5" t="str">
        <f t="shared" si="333"/>
        <v>?</v>
      </c>
      <c r="CE171" s="4" t="str">
        <f t="shared" ref="CE171" si="425">IF($BA171=0,$CD171,IF($BG171=0,"I. ütem forrása nincs kitöltve!",IF($BJ171=0,"II. ütem forrása nincs kitöltve!",IF($BD171=1,"Költségek üteme nem megfelelő (az időtartam és a költség üteme eltér)!",IF(AND(BH171=0,$BA171=1,$BJ171=1,$BD171=1),"Kötelező cellák kitöltve, de az I. ütem forrása hibás!",IF(AND(BJ171=0,$BA171=1,$BJ171=1,$BD171=1),"Kötelező cellák kitöltve, de a II. ütem forrása hibás!",IF(AND($BO171=1,$AZ171&lt;30),"Nullás a rövidtávú feladat és rövid (hiányzik) a hozzá tartozó indoklás!",IF(AND($BP171=1,$AZ171&lt;30),"Nullás a hosszútávú feladat és rövid (hiányzik) a hozzá tartozó indoklás!",IF(AND(BN171=1,C171="1811_RENDKÍVÜLI"),"II. ütemre nem tervezhet Rendkívüli feladatot!",IF(BH171=0,AD171,IF(BK171=0,AS171,IF(AND(BC171=1,$P171&gt;$N171),"EM rendelet 2. melléklet terhére elszámolt költség nem lehet nagyobb az I. ütemre tervezett tényleges költségnél!",IF($AC171&gt;$N171,"Többlet forrást jelölt meg az I. ütemnél! A forrás ne legyen több a költségnél.",IF($AQ171&gt;$O171,"Többlet forrást jelölt meg a II. ütemnél! A forrás ne legyen több a költségnél.","Kitöltés rendben!"))))))))))))))</f>
        <v>Kitöltés rendben!</v>
      </c>
      <c r="CF171" s="5">
        <f t="shared" ref="CF171" si="426">IF(A171="Kitöltés rendben!",1,0)</f>
        <v>1</v>
      </c>
      <c r="CG171" s="5">
        <f t="shared" si="336"/>
        <v>0</v>
      </c>
      <c r="CH171" s="5">
        <f t="shared" si="337"/>
        <v>1</v>
      </c>
    </row>
    <row r="172" spans="1:86" s="2" customFormat="1" ht="60" hidden="1" customHeight="1" x14ac:dyDescent="0.25">
      <c r="A172" s="1" t="str">
        <f t="shared" si="297"/>
        <v>Kitöltés rendben!</v>
      </c>
      <c r="B172" s="203">
        <v>2</v>
      </c>
      <c r="C172" s="202" t="s">
        <v>36</v>
      </c>
      <c r="D172" s="204" t="s">
        <v>414</v>
      </c>
      <c r="E172" s="204" t="s">
        <v>462</v>
      </c>
      <c r="F172" s="205" t="str">
        <f>VLOOKUP($G172,Összesítő!$B:$F,2,FALSE)</f>
        <v>21-21306-1-002-00-07</v>
      </c>
      <c r="G172" s="202" t="s">
        <v>327</v>
      </c>
      <c r="H172" s="205" t="str">
        <f>AY172&amp;"_"&amp;AW172&amp;"_FIV_"&amp;LEFT(Előlap!$B$6,4)</f>
        <v>4219_169_FIV_2026</v>
      </c>
      <c r="I172" s="205" t="str">
        <f>VLOOKUP($G172,Összesítő!$B:$F,5,FALSE)</f>
        <v>Sárvár, Rábapaty</v>
      </c>
      <c r="J172" s="205" t="str">
        <f>VLOOKUP($G172,Összesítő!$B:$F,4,FALSE)</f>
        <v>Sárvár Város Önkormányzata, Rábapaty Község Önkormányzata</v>
      </c>
      <c r="K172" s="7">
        <f t="shared" si="298"/>
        <v>1600000</v>
      </c>
      <c r="L172" s="203">
        <v>2028</v>
      </c>
      <c r="M172" s="203">
        <v>2036</v>
      </c>
      <c r="N172" s="13">
        <v>0</v>
      </c>
      <c r="O172" s="8">
        <v>1600000</v>
      </c>
      <c r="P172" s="8">
        <v>0</v>
      </c>
      <c r="R172" s="8">
        <v>0</v>
      </c>
      <c r="S172" s="8">
        <v>0</v>
      </c>
      <c r="T172" s="8">
        <v>0</v>
      </c>
      <c r="U172" s="8">
        <v>0</v>
      </c>
      <c r="V172" s="8">
        <v>0</v>
      </c>
      <c r="W172" s="8">
        <v>0</v>
      </c>
      <c r="X172" s="8">
        <v>0</v>
      </c>
      <c r="Y172" s="8">
        <v>0</v>
      </c>
      <c r="Z172" s="8">
        <v>0</v>
      </c>
      <c r="AA172" s="8">
        <v>0</v>
      </c>
      <c r="AB172" s="8">
        <v>0</v>
      </c>
      <c r="AC172" s="7">
        <f t="shared" si="299"/>
        <v>0</v>
      </c>
      <c r="AD172" s="3" t="str">
        <f t="shared" si="300"/>
        <v>Nem rövidtávú a feladat.</v>
      </c>
      <c r="AF172" s="8">
        <v>146500</v>
      </c>
      <c r="AG172" s="8">
        <v>0</v>
      </c>
      <c r="AH172" s="8">
        <v>14171</v>
      </c>
      <c r="AI172" s="8">
        <v>0</v>
      </c>
      <c r="AJ172" s="8">
        <v>0</v>
      </c>
      <c r="AK172" s="8">
        <v>0</v>
      </c>
      <c r="AL172" s="8">
        <v>0</v>
      </c>
      <c r="AM172" s="8">
        <v>0</v>
      </c>
      <c r="AN172" s="8">
        <v>0</v>
      </c>
      <c r="AO172" s="8">
        <v>0</v>
      </c>
      <c r="AP172" s="8">
        <v>0</v>
      </c>
      <c r="AQ172" s="7">
        <f t="shared" si="301"/>
        <v>160671</v>
      </c>
      <c r="AR172" s="202" t="s">
        <v>464</v>
      </c>
      <c r="AS172" s="3" t="str">
        <f t="shared" si="302"/>
        <v>Forráshiányos a feladat!</v>
      </c>
      <c r="AU172" s="204" t="s">
        <v>466</v>
      </c>
      <c r="AV172" s="204" t="s">
        <v>132</v>
      </c>
      <c r="AW172" s="205">
        <f>COUNTA($G$3:G172)</f>
        <v>169</v>
      </c>
      <c r="AY172" s="9">
        <f>VLOOKUP($G172,Összesítő!$B:$F,3,FALSE)</f>
        <v>4219</v>
      </c>
      <c r="AZ172" s="9">
        <f t="shared" si="303"/>
        <v>86</v>
      </c>
      <c r="BA172" s="5">
        <f t="shared" si="304"/>
        <v>1</v>
      </c>
      <c r="BB172" s="5" t="str">
        <f t="shared" si="305"/>
        <v>H</v>
      </c>
      <c r="BC172" s="5">
        <f t="shared" si="306"/>
        <v>0</v>
      </c>
      <c r="BD172" s="5">
        <f t="shared" si="307"/>
        <v>0</v>
      </c>
      <c r="BE172" s="5">
        <f t="shared" si="308"/>
        <v>0</v>
      </c>
      <c r="BF172" s="9" t="str">
        <f t="shared" si="309"/>
        <v>Nem rövidtávú a feladat.</v>
      </c>
      <c r="BG172" s="5">
        <f t="shared" si="310"/>
        <v>1</v>
      </c>
      <c r="BH172" s="5">
        <f t="shared" si="311"/>
        <v>1</v>
      </c>
      <c r="BI172" s="5">
        <f t="shared" si="312"/>
        <v>1</v>
      </c>
      <c r="BJ172" s="5">
        <f t="shared" si="313"/>
        <v>1</v>
      </c>
      <c r="BK172" s="5">
        <f t="shared" si="314"/>
        <v>1</v>
      </c>
      <c r="BL172" s="4" t="str">
        <f t="shared" si="315"/>
        <v>Forráshiányos a feladat!</v>
      </c>
      <c r="BM172" s="5">
        <f t="shared" si="316"/>
        <v>0</v>
      </c>
      <c r="BN172" s="5">
        <f t="shared" si="317"/>
        <v>1</v>
      </c>
      <c r="BO172" s="5">
        <f t="shared" si="318"/>
        <v>0</v>
      </c>
      <c r="BP172" s="5">
        <f t="shared" si="319"/>
        <v>0</v>
      </c>
      <c r="BQ172" s="5">
        <f t="shared" si="320"/>
        <v>0</v>
      </c>
      <c r="BR172" s="9">
        <f t="shared" si="321"/>
        <v>0</v>
      </c>
      <c r="BS172" s="5">
        <f t="shared" si="322"/>
        <v>0</v>
      </c>
      <c r="BT172" s="5">
        <f t="shared" si="323"/>
        <v>0</v>
      </c>
      <c r="BU172" s="5">
        <f t="shared" si="324"/>
        <v>1</v>
      </c>
      <c r="BV172" s="5">
        <f t="shared" si="325"/>
        <v>1</v>
      </c>
      <c r="BW172" s="5">
        <f t="shared" si="326"/>
        <v>1</v>
      </c>
      <c r="BX172" s="5">
        <f t="shared" si="327"/>
        <v>1</v>
      </c>
      <c r="BY172" s="5">
        <f t="shared" si="328"/>
        <v>1</v>
      </c>
      <c r="BZ172" s="5">
        <f t="shared" si="329"/>
        <v>1</v>
      </c>
      <c r="CA172" s="5">
        <f t="shared" si="330"/>
        <v>1</v>
      </c>
      <c r="CB172" s="5">
        <f t="shared" si="331"/>
        <v>1</v>
      </c>
      <c r="CC172" s="5">
        <f t="shared" si="332"/>
        <v>1</v>
      </c>
      <c r="CD172" s="5" t="str">
        <f t="shared" si="333"/>
        <v>?</v>
      </c>
      <c r="CE172" s="4" t="str">
        <f t="shared" si="334"/>
        <v>Kitöltés rendben!</v>
      </c>
      <c r="CF172" s="5">
        <f t="shared" si="335"/>
        <v>1</v>
      </c>
      <c r="CG172" s="5">
        <f t="shared" si="336"/>
        <v>0</v>
      </c>
      <c r="CH172" s="5">
        <f t="shared" si="337"/>
        <v>1</v>
      </c>
    </row>
    <row r="173" spans="1:86" s="2" customFormat="1" ht="60" hidden="1" customHeight="1" x14ac:dyDescent="0.25">
      <c r="A173" s="1" t="str">
        <f t="shared" si="297"/>
        <v>Kitöltés rendben!</v>
      </c>
      <c r="B173" s="203">
        <v>2</v>
      </c>
      <c r="C173" s="202" t="s">
        <v>111</v>
      </c>
      <c r="D173" s="204" t="s">
        <v>454</v>
      </c>
      <c r="E173" s="204" t="s">
        <v>462</v>
      </c>
      <c r="F173" s="205" t="str">
        <f>VLOOKUP($G173,Összesítő!$B:$F,2,FALSE)</f>
        <v>21-21306-1-002-00-07</v>
      </c>
      <c r="G173" s="202" t="s">
        <v>327</v>
      </c>
      <c r="H173" s="205" t="str">
        <f>AY173&amp;"_"&amp;AW173&amp;"_FIV_"&amp;LEFT(Előlap!$B$6,4)</f>
        <v>4219_170_FIV_2026</v>
      </c>
      <c r="I173" s="205" t="str">
        <f>VLOOKUP($G173,Összesítő!$B:$F,5,FALSE)</f>
        <v>Sárvár, Rábapaty</v>
      </c>
      <c r="J173" s="205" t="str">
        <f>VLOOKUP($G173,Összesítő!$B:$F,4,FALSE)</f>
        <v>Sárvár Város Önkormányzata, Rábapaty Község Önkormányzata</v>
      </c>
      <c r="K173" s="7">
        <f t="shared" si="298"/>
        <v>5000</v>
      </c>
      <c r="L173" s="203">
        <v>2028</v>
      </c>
      <c r="M173" s="203">
        <v>2028</v>
      </c>
      <c r="N173" s="13">
        <v>0</v>
      </c>
      <c r="O173" s="8">
        <v>5000</v>
      </c>
      <c r="P173" s="8">
        <v>0</v>
      </c>
      <c r="R173" s="8">
        <v>0</v>
      </c>
      <c r="S173" s="8">
        <v>0</v>
      </c>
      <c r="T173" s="8">
        <v>0</v>
      </c>
      <c r="U173" s="8">
        <v>0</v>
      </c>
      <c r="V173" s="8">
        <v>0</v>
      </c>
      <c r="W173" s="8">
        <v>0</v>
      </c>
      <c r="X173" s="8">
        <v>0</v>
      </c>
      <c r="Y173" s="8">
        <v>0</v>
      </c>
      <c r="Z173" s="8">
        <v>0</v>
      </c>
      <c r="AA173" s="8">
        <v>0</v>
      </c>
      <c r="AB173" s="8">
        <v>0</v>
      </c>
      <c r="AC173" s="7">
        <f t="shared" si="299"/>
        <v>0</v>
      </c>
      <c r="AD173" s="3" t="str">
        <f t="shared" si="300"/>
        <v>Nem rövidtávú a feladat.</v>
      </c>
      <c r="AF173" s="8">
        <v>0</v>
      </c>
      <c r="AG173" s="8">
        <v>0</v>
      </c>
      <c r="AH173" s="8">
        <v>0</v>
      </c>
      <c r="AI173" s="8">
        <v>0</v>
      </c>
      <c r="AJ173" s="8">
        <v>0</v>
      </c>
      <c r="AK173" s="8">
        <v>0</v>
      </c>
      <c r="AL173" s="8">
        <v>0</v>
      </c>
      <c r="AM173" s="8">
        <v>0</v>
      </c>
      <c r="AN173" s="8">
        <v>0</v>
      </c>
      <c r="AO173" s="8">
        <v>0</v>
      </c>
      <c r="AP173" s="8">
        <v>0</v>
      </c>
      <c r="AQ173" s="7">
        <f t="shared" si="301"/>
        <v>0</v>
      </c>
      <c r="AR173" s="202" t="s">
        <v>464</v>
      </c>
      <c r="AS173" s="3" t="str">
        <f t="shared" si="302"/>
        <v>Forráshiányos a feladat!</v>
      </c>
      <c r="AU173" s="204" t="s">
        <v>466</v>
      </c>
      <c r="AV173" s="204" t="s">
        <v>132</v>
      </c>
      <c r="AW173" s="205">
        <f>COUNTA($G$3:G173)</f>
        <v>170</v>
      </c>
      <c r="AY173" s="9">
        <f>VLOOKUP($G173,Összesítő!$B:$F,3,FALSE)</f>
        <v>4219</v>
      </c>
      <c r="AZ173" s="9">
        <f t="shared" si="303"/>
        <v>86</v>
      </c>
      <c r="BA173" s="5">
        <f t="shared" si="304"/>
        <v>1</v>
      </c>
      <c r="BB173" s="5" t="str">
        <f t="shared" si="305"/>
        <v>H</v>
      </c>
      <c r="BC173" s="5">
        <f t="shared" si="306"/>
        <v>0</v>
      </c>
      <c r="BD173" s="5">
        <f t="shared" si="307"/>
        <v>0</v>
      </c>
      <c r="BE173" s="5">
        <f t="shared" si="308"/>
        <v>0</v>
      </c>
      <c r="BF173" s="9" t="str">
        <f t="shared" si="309"/>
        <v>Nem rövidtávú a feladat.</v>
      </c>
      <c r="BG173" s="5">
        <f t="shared" si="310"/>
        <v>1</v>
      </c>
      <c r="BH173" s="5">
        <f t="shared" si="311"/>
        <v>1</v>
      </c>
      <c r="BI173" s="5">
        <f t="shared" si="312"/>
        <v>1</v>
      </c>
      <c r="BJ173" s="5">
        <f t="shared" si="313"/>
        <v>1</v>
      </c>
      <c r="BK173" s="5">
        <f t="shared" si="314"/>
        <v>1</v>
      </c>
      <c r="BL173" s="4" t="str">
        <f t="shared" si="315"/>
        <v>Forráshiányos a feladat!</v>
      </c>
      <c r="BM173" s="5">
        <f t="shared" si="316"/>
        <v>0</v>
      </c>
      <c r="BN173" s="5">
        <f t="shared" si="317"/>
        <v>1</v>
      </c>
      <c r="BO173" s="5">
        <f t="shared" si="318"/>
        <v>0</v>
      </c>
      <c r="BP173" s="5">
        <f t="shared" si="319"/>
        <v>0</v>
      </c>
      <c r="BQ173" s="5">
        <f t="shared" si="320"/>
        <v>0</v>
      </c>
      <c r="BR173" s="9">
        <f t="shared" si="321"/>
        <v>0</v>
      </c>
      <c r="BS173" s="5">
        <f t="shared" si="322"/>
        <v>0</v>
      </c>
      <c r="BT173" s="5">
        <f t="shared" si="323"/>
        <v>0</v>
      </c>
      <c r="BU173" s="5">
        <f t="shared" si="324"/>
        <v>1</v>
      </c>
      <c r="BV173" s="5">
        <f t="shared" si="325"/>
        <v>1</v>
      </c>
      <c r="BW173" s="5">
        <f t="shared" si="326"/>
        <v>1</v>
      </c>
      <c r="BX173" s="5">
        <f t="shared" si="327"/>
        <v>1</v>
      </c>
      <c r="BY173" s="5">
        <f t="shared" si="328"/>
        <v>1</v>
      </c>
      <c r="BZ173" s="5">
        <f t="shared" si="329"/>
        <v>1</v>
      </c>
      <c r="CA173" s="5">
        <f t="shared" si="330"/>
        <v>1</v>
      </c>
      <c r="CB173" s="5">
        <f t="shared" si="331"/>
        <v>1</v>
      </c>
      <c r="CC173" s="5">
        <f t="shared" si="332"/>
        <v>1</v>
      </c>
      <c r="CD173" s="5" t="str">
        <f t="shared" si="333"/>
        <v>?</v>
      </c>
      <c r="CE173" s="4" t="str">
        <f t="shared" si="334"/>
        <v>Kitöltés rendben!</v>
      </c>
      <c r="CF173" s="5">
        <f t="shared" si="335"/>
        <v>1</v>
      </c>
      <c r="CG173" s="5">
        <f t="shared" si="336"/>
        <v>0</v>
      </c>
      <c r="CH173" s="5">
        <f t="shared" si="337"/>
        <v>1</v>
      </c>
    </row>
    <row r="174" spans="1:86" s="2" customFormat="1" ht="60" hidden="1" customHeight="1" x14ac:dyDescent="0.25">
      <c r="A174" s="1" t="str">
        <f t="shared" si="297"/>
        <v>Kitöltés rendben!</v>
      </c>
      <c r="B174" s="203">
        <v>2</v>
      </c>
      <c r="C174" s="202" t="s">
        <v>98</v>
      </c>
      <c r="D174" s="204" t="s">
        <v>416</v>
      </c>
      <c r="E174" s="204" t="s">
        <v>462</v>
      </c>
      <c r="F174" s="205" t="str">
        <f>VLOOKUP($G174,Összesítő!$B:$F,2,FALSE)</f>
        <v>21-21306-1-002-00-07</v>
      </c>
      <c r="G174" s="202" t="s">
        <v>327</v>
      </c>
      <c r="H174" s="205" t="str">
        <f>AY174&amp;"_"&amp;AW174&amp;"_FIV_"&amp;LEFT(Előlap!$B$6,4)</f>
        <v>4219_171_FIV_2026</v>
      </c>
      <c r="I174" s="205" t="str">
        <f>VLOOKUP($G174,Összesítő!$B:$F,5,FALSE)</f>
        <v>Sárvár, Rábapaty</v>
      </c>
      <c r="J174" s="205" t="str">
        <f>VLOOKUP($G174,Összesítő!$B:$F,4,FALSE)</f>
        <v>Sárvár Város Önkormányzata, Rábapaty Község Önkormányzata</v>
      </c>
      <c r="K174" s="7">
        <f t="shared" si="298"/>
        <v>455000</v>
      </c>
      <c r="L174" s="203">
        <v>2028</v>
      </c>
      <c r="M174" s="203">
        <v>2036</v>
      </c>
      <c r="N174" s="13">
        <v>0</v>
      </c>
      <c r="O174" s="8">
        <v>455000</v>
      </c>
      <c r="P174" s="8">
        <v>0</v>
      </c>
      <c r="R174" s="8">
        <v>0</v>
      </c>
      <c r="S174" s="8">
        <v>0</v>
      </c>
      <c r="T174" s="8">
        <v>0</v>
      </c>
      <c r="U174" s="8">
        <v>0</v>
      </c>
      <c r="V174" s="8">
        <v>0</v>
      </c>
      <c r="W174" s="8">
        <v>0</v>
      </c>
      <c r="X174" s="8">
        <v>0</v>
      </c>
      <c r="Y174" s="8">
        <v>0</v>
      </c>
      <c r="Z174" s="8">
        <v>0</v>
      </c>
      <c r="AA174" s="8">
        <v>0</v>
      </c>
      <c r="AB174" s="8">
        <v>0</v>
      </c>
      <c r="AC174" s="7">
        <f t="shared" si="299"/>
        <v>0</v>
      </c>
      <c r="AD174" s="3" t="str">
        <f t="shared" si="300"/>
        <v>Nem rövidtávú a feladat.</v>
      </c>
      <c r="AF174" s="8">
        <v>39900</v>
      </c>
      <c r="AG174" s="8">
        <v>0</v>
      </c>
      <c r="AH174" s="8">
        <v>0</v>
      </c>
      <c r="AI174" s="8">
        <v>0</v>
      </c>
      <c r="AJ174" s="8">
        <v>0</v>
      </c>
      <c r="AK174" s="8">
        <v>0</v>
      </c>
      <c r="AL174" s="8">
        <v>0</v>
      </c>
      <c r="AM174" s="8">
        <v>0</v>
      </c>
      <c r="AN174" s="8">
        <v>0</v>
      </c>
      <c r="AO174" s="8">
        <v>0</v>
      </c>
      <c r="AP174" s="8">
        <v>0</v>
      </c>
      <c r="AQ174" s="7">
        <f t="shared" si="301"/>
        <v>39900</v>
      </c>
      <c r="AR174" s="202" t="s">
        <v>464</v>
      </c>
      <c r="AS174" s="3" t="str">
        <f t="shared" si="302"/>
        <v>Forráshiányos a feladat!</v>
      </c>
      <c r="AU174" s="204" t="s">
        <v>466</v>
      </c>
      <c r="AV174" s="204" t="s">
        <v>132</v>
      </c>
      <c r="AW174" s="205">
        <f>COUNTA($G$3:G174)</f>
        <v>171</v>
      </c>
      <c r="AY174" s="9">
        <f>VLOOKUP($G174,Összesítő!$B:$F,3,FALSE)</f>
        <v>4219</v>
      </c>
      <c r="AZ174" s="9">
        <f t="shared" si="303"/>
        <v>86</v>
      </c>
      <c r="BA174" s="5">
        <f t="shared" si="304"/>
        <v>1</v>
      </c>
      <c r="BB174" s="5" t="str">
        <f t="shared" si="305"/>
        <v>H</v>
      </c>
      <c r="BC174" s="5">
        <f t="shared" si="306"/>
        <v>0</v>
      </c>
      <c r="BD174" s="5">
        <f t="shared" si="307"/>
        <v>0</v>
      </c>
      <c r="BE174" s="5">
        <f t="shared" si="308"/>
        <v>0</v>
      </c>
      <c r="BF174" s="9" t="str">
        <f t="shared" si="309"/>
        <v>Nem rövidtávú a feladat.</v>
      </c>
      <c r="BG174" s="5">
        <f t="shared" si="310"/>
        <v>1</v>
      </c>
      <c r="BH174" s="5">
        <f t="shared" si="311"/>
        <v>1</v>
      </c>
      <c r="BI174" s="5">
        <f t="shared" si="312"/>
        <v>1</v>
      </c>
      <c r="BJ174" s="5">
        <f t="shared" si="313"/>
        <v>1</v>
      </c>
      <c r="BK174" s="5">
        <f t="shared" si="314"/>
        <v>1</v>
      </c>
      <c r="BL174" s="4" t="str">
        <f t="shared" si="315"/>
        <v>Forráshiányos a feladat!</v>
      </c>
      <c r="BM174" s="5">
        <f t="shared" si="316"/>
        <v>0</v>
      </c>
      <c r="BN174" s="5">
        <f t="shared" si="317"/>
        <v>1</v>
      </c>
      <c r="BO174" s="5">
        <f t="shared" si="318"/>
        <v>0</v>
      </c>
      <c r="BP174" s="5">
        <f t="shared" si="319"/>
        <v>0</v>
      </c>
      <c r="BQ174" s="5">
        <f t="shared" si="320"/>
        <v>0</v>
      </c>
      <c r="BR174" s="9">
        <f t="shared" si="321"/>
        <v>0</v>
      </c>
      <c r="BS174" s="5">
        <f t="shared" si="322"/>
        <v>0</v>
      </c>
      <c r="BT174" s="5">
        <f t="shared" si="323"/>
        <v>0</v>
      </c>
      <c r="BU174" s="5">
        <f t="shared" si="324"/>
        <v>1</v>
      </c>
      <c r="BV174" s="5">
        <f t="shared" si="325"/>
        <v>1</v>
      </c>
      <c r="BW174" s="5">
        <f t="shared" si="326"/>
        <v>1</v>
      </c>
      <c r="BX174" s="5">
        <f t="shared" si="327"/>
        <v>1</v>
      </c>
      <c r="BY174" s="5">
        <f t="shared" si="328"/>
        <v>1</v>
      </c>
      <c r="BZ174" s="5">
        <f t="shared" si="329"/>
        <v>1</v>
      </c>
      <c r="CA174" s="5">
        <f t="shared" si="330"/>
        <v>1</v>
      </c>
      <c r="CB174" s="5">
        <f t="shared" si="331"/>
        <v>1</v>
      </c>
      <c r="CC174" s="5">
        <f t="shared" si="332"/>
        <v>1</v>
      </c>
      <c r="CD174" s="5" t="str">
        <f t="shared" si="333"/>
        <v>?</v>
      </c>
      <c r="CE174" s="4" t="str">
        <f t="shared" si="334"/>
        <v>Kitöltés rendben!</v>
      </c>
      <c r="CF174" s="5">
        <f t="shared" si="335"/>
        <v>1</v>
      </c>
      <c r="CG174" s="5">
        <f t="shared" si="336"/>
        <v>0</v>
      </c>
      <c r="CH174" s="5">
        <f t="shared" si="337"/>
        <v>1</v>
      </c>
    </row>
    <row r="175" spans="1:86" s="2" customFormat="1" ht="60" hidden="1" customHeight="1" x14ac:dyDescent="0.25">
      <c r="A175" s="1" t="str">
        <f t="shared" si="297"/>
        <v>Kitöltés rendben!</v>
      </c>
      <c r="B175" s="203">
        <v>2</v>
      </c>
      <c r="C175" s="202" t="s">
        <v>75</v>
      </c>
      <c r="D175" s="204" t="s">
        <v>417</v>
      </c>
      <c r="E175" s="204" t="s">
        <v>462</v>
      </c>
      <c r="F175" s="205" t="str">
        <f>VLOOKUP($G175,Összesítő!$B:$F,2,FALSE)</f>
        <v>21-21306-1-002-00-07</v>
      </c>
      <c r="G175" s="202" t="s">
        <v>327</v>
      </c>
      <c r="H175" s="205" t="str">
        <f>AY175&amp;"_"&amp;AW175&amp;"_FIV_"&amp;LEFT(Előlap!$B$6,4)</f>
        <v>4219_172_FIV_2026</v>
      </c>
      <c r="I175" s="205" t="str">
        <f>VLOOKUP($G175,Összesítő!$B:$F,5,FALSE)</f>
        <v>Sárvár, Rábapaty</v>
      </c>
      <c r="J175" s="205" t="str">
        <f>VLOOKUP($G175,Összesítő!$B:$F,4,FALSE)</f>
        <v>Sárvár Város Önkormányzata, Rábapaty Község Önkormányzata</v>
      </c>
      <c r="K175" s="7">
        <f t="shared" si="298"/>
        <v>50000</v>
      </c>
      <c r="L175" s="203">
        <v>2028</v>
      </c>
      <c r="M175" s="203">
        <v>2036</v>
      </c>
      <c r="N175" s="13">
        <v>0</v>
      </c>
      <c r="O175" s="8">
        <v>50000</v>
      </c>
      <c r="P175" s="8">
        <v>0</v>
      </c>
      <c r="R175" s="8">
        <v>0</v>
      </c>
      <c r="S175" s="8">
        <v>0</v>
      </c>
      <c r="T175" s="8">
        <v>0</v>
      </c>
      <c r="U175" s="8">
        <v>0</v>
      </c>
      <c r="V175" s="8">
        <v>0</v>
      </c>
      <c r="W175" s="8">
        <v>0</v>
      </c>
      <c r="X175" s="8">
        <v>0</v>
      </c>
      <c r="Y175" s="8">
        <v>0</v>
      </c>
      <c r="Z175" s="8">
        <v>0</v>
      </c>
      <c r="AA175" s="8">
        <v>0</v>
      </c>
      <c r="AB175" s="8">
        <v>0</v>
      </c>
      <c r="AC175" s="7">
        <f t="shared" si="299"/>
        <v>0</v>
      </c>
      <c r="AD175" s="3" t="str">
        <f t="shared" si="300"/>
        <v>Nem rövidtávú a feladat.</v>
      </c>
      <c r="AF175" s="8">
        <v>1800</v>
      </c>
      <c r="AG175" s="8">
        <v>0</v>
      </c>
      <c r="AH175" s="8">
        <v>0</v>
      </c>
      <c r="AI175" s="8">
        <v>0</v>
      </c>
      <c r="AJ175" s="8">
        <v>0</v>
      </c>
      <c r="AK175" s="8">
        <v>0</v>
      </c>
      <c r="AL175" s="8">
        <v>0</v>
      </c>
      <c r="AM175" s="8">
        <v>0</v>
      </c>
      <c r="AN175" s="8">
        <v>0</v>
      </c>
      <c r="AO175" s="8">
        <v>0</v>
      </c>
      <c r="AP175" s="8">
        <v>0</v>
      </c>
      <c r="AQ175" s="7">
        <f t="shared" si="301"/>
        <v>1800</v>
      </c>
      <c r="AR175" s="202" t="s">
        <v>464</v>
      </c>
      <c r="AS175" s="3" t="str">
        <f t="shared" si="302"/>
        <v>Forráshiányos a feladat!</v>
      </c>
      <c r="AU175" s="204" t="s">
        <v>466</v>
      </c>
      <c r="AV175" s="204" t="s">
        <v>132</v>
      </c>
      <c r="AW175" s="205">
        <f>COUNTA($G$3:G175)</f>
        <v>172</v>
      </c>
      <c r="AY175" s="9">
        <f>VLOOKUP($G175,Összesítő!$B:$F,3,FALSE)</f>
        <v>4219</v>
      </c>
      <c r="AZ175" s="9">
        <f t="shared" si="303"/>
        <v>86</v>
      </c>
      <c r="BA175" s="5">
        <f t="shared" si="304"/>
        <v>1</v>
      </c>
      <c r="BB175" s="5" t="str">
        <f t="shared" si="305"/>
        <v>H</v>
      </c>
      <c r="BC175" s="5">
        <f t="shared" si="306"/>
        <v>0</v>
      </c>
      <c r="BD175" s="5">
        <f t="shared" si="307"/>
        <v>0</v>
      </c>
      <c r="BE175" s="5">
        <f t="shared" si="308"/>
        <v>0</v>
      </c>
      <c r="BF175" s="9" t="str">
        <f t="shared" si="309"/>
        <v>Nem rövidtávú a feladat.</v>
      </c>
      <c r="BG175" s="5">
        <f t="shared" si="310"/>
        <v>1</v>
      </c>
      <c r="BH175" s="5">
        <f t="shared" si="311"/>
        <v>1</v>
      </c>
      <c r="BI175" s="5">
        <f t="shared" si="312"/>
        <v>1</v>
      </c>
      <c r="BJ175" s="5">
        <f t="shared" si="313"/>
        <v>1</v>
      </c>
      <c r="BK175" s="5">
        <f t="shared" si="314"/>
        <v>1</v>
      </c>
      <c r="BL175" s="4" t="str">
        <f t="shared" si="315"/>
        <v>Forráshiányos a feladat!</v>
      </c>
      <c r="BM175" s="5">
        <f t="shared" si="316"/>
        <v>0</v>
      </c>
      <c r="BN175" s="5">
        <f t="shared" si="317"/>
        <v>1</v>
      </c>
      <c r="BO175" s="5">
        <f t="shared" si="318"/>
        <v>0</v>
      </c>
      <c r="BP175" s="5">
        <f t="shared" si="319"/>
        <v>0</v>
      </c>
      <c r="BQ175" s="5">
        <f t="shared" si="320"/>
        <v>0</v>
      </c>
      <c r="BR175" s="9">
        <f t="shared" si="321"/>
        <v>0</v>
      </c>
      <c r="BS175" s="5">
        <f t="shared" si="322"/>
        <v>0</v>
      </c>
      <c r="BT175" s="5">
        <f t="shared" si="323"/>
        <v>0</v>
      </c>
      <c r="BU175" s="5">
        <f t="shared" si="324"/>
        <v>1</v>
      </c>
      <c r="BV175" s="5">
        <f t="shared" si="325"/>
        <v>1</v>
      </c>
      <c r="BW175" s="5">
        <f t="shared" si="326"/>
        <v>1</v>
      </c>
      <c r="BX175" s="5">
        <f t="shared" si="327"/>
        <v>1</v>
      </c>
      <c r="BY175" s="5">
        <f t="shared" si="328"/>
        <v>1</v>
      </c>
      <c r="BZ175" s="5">
        <f t="shared" si="329"/>
        <v>1</v>
      </c>
      <c r="CA175" s="5">
        <f t="shared" si="330"/>
        <v>1</v>
      </c>
      <c r="CB175" s="5">
        <f t="shared" si="331"/>
        <v>1</v>
      </c>
      <c r="CC175" s="5">
        <f t="shared" si="332"/>
        <v>1</v>
      </c>
      <c r="CD175" s="5" t="str">
        <f t="shared" si="333"/>
        <v>?</v>
      </c>
      <c r="CE175" s="4" t="str">
        <f t="shared" si="334"/>
        <v>Kitöltés rendben!</v>
      </c>
      <c r="CF175" s="5">
        <f t="shared" si="335"/>
        <v>1</v>
      </c>
      <c r="CG175" s="5">
        <f t="shared" si="336"/>
        <v>0</v>
      </c>
      <c r="CH175" s="5">
        <f t="shared" si="337"/>
        <v>1</v>
      </c>
    </row>
    <row r="176" spans="1:86" s="2" customFormat="1" ht="60" hidden="1" customHeight="1" x14ac:dyDescent="0.25">
      <c r="A176" s="1" t="str">
        <f t="shared" si="297"/>
        <v>Kitöltés rendben!</v>
      </c>
      <c r="B176" s="203">
        <v>2</v>
      </c>
      <c r="C176" s="202" t="s">
        <v>111</v>
      </c>
      <c r="D176" s="208" t="s">
        <v>467</v>
      </c>
      <c r="E176" s="204" t="s">
        <v>462</v>
      </c>
      <c r="F176" s="205" t="str">
        <f>VLOOKUP($G176,Összesítő!$B:$F,2,FALSE)</f>
        <v>21-21306-1-002-00-07</v>
      </c>
      <c r="G176" s="202" t="s">
        <v>327</v>
      </c>
      <c r="H176" s="205" t="str">
        <f>AY176&amp;"_"&amp;AW176&amp;"_FIV_"&amp;LEFT(Előlap!$B$6,4)</f>
        <v>4219_173_FIV_2026</v>
      </c>
      <c r="I176" s="205" t="str">
        <f>VLOOKUP($G176,Összesítő!$B:$F,5,FALSE)</f>
        <v>Sárvár, Rábapaty</v>
      </c>
      <c r="J176" s="205" t="str">
        <f>VLOOKUP($G176,Összesítő!$B:$F,4,FALSE)</f>
        <v>Sárvár Város Önkormányzata, Rábapaty Község Önkormányzata</v>
      </c>
      <c r="K176" s="7">
        <f t="shared" si="298"/>
        <v>50000</v>
      </c>
      <c r="L176" s="203">
        <v>2028</v>
      </c>
      <c r="M176" s="203">
        <v>2036</v>
      </c>
      <c r="N176" s="13">
        <v>0</v>
      </c>
      <c r="O176" s="8">
        <v>50000</v>
      </c>
      <c r="P176" s="8">
        <v>0</v>
      </c>
      <c r="R176" s="8">
        <v>0</v>
      </c>
      <c r="S176" s="8">
        <v>0</v>
      </c>
      <c r="T176" s="8">
        <v>0</v>
      </c>
      <c r="U176" s="8">
        <v>0</v>
      </c>
      <c r="V176" s="8">
        <v>0</v>
      </c>
      <c r="W176" s="8">
        <v>0</v>
      </c>
      <c r="X176" s="8">
        <v>0</v>
      </c>
      <c r="Y176" s="8">
        <v>0</v>
      </c>
      <c r="Z176" s="8">
        <v>0</v>
      </c>
      <c r="AA176" s="8">
        <v>0</v>
      </c>
      <c r="AB176" s="8">
        <v>0</v>
      </c>
      <c r="AC176" s="7">
        <f t="shared" si="299"/>
        <v>0</v>
      </c>
      <c r="AD176" s="3" t="str">
        <f t="shared" si="300"/>
        <v>Nem rövidtávú a feladat.</v>
      </c>
      <c r="AF176" s="8">
        <v>1500</v>
      </c>
      <c r="AG176" s="8">
        <v>0</v>
      </c>
      <c r="AH176" s="8">
        <v>0</v>
      </c>
      <c r="AI176" s="8">
        <v>0</v>
      </c>
      <c r="AJ176" s="8">
        <v>0</v>
      </c>
      <c r="AK176" s="8">
        <v>0</v>
      </c>
      <c r="AL176" s="8">
        <v>0</v>
      </c>
      <c r="AM176" s="8">
        <v>0</v>
      </c>
      <c r="AN176" s="8">
        <v>0</v>
      </c>
      <c r="AO176" s="8">
        <v>0</v>
      </c>
      <c r="AP176" s="8">
        <v>0</v>
      </c>
      <c r="AQ176" s="7">
        <f t="shared" si="301"/>
        <v>1500</v>
      </c>
      <c r="AR176" s="202" t="s">
        <v>464</v>
      </c>
      <c r="AS176" s="3" t="str">
        <f t="shared" si="302"/>
        <v>Forráshiányos a feladat!</v>
      </c>
      <c r="AU176" s="204" t="s">
        <v>466</v>
      </c>
      <c r="AV176" s="204" t="s">
        <v>132</v>
      </c>
      <c r="AW176" s="205">
        <f>COUNTA($G$3:G176)</f>
        <v>173</v>
      </c>
      <c r="AY176" s="9">
        <f>VLOOKUP($G176,Összesítő!$B:$F,3,FALSE)</f>
        <v>4219</v>
      </c>
      <c r="AZ176" s="9">
        <f t="shared" si="303"/>
        <v>86</v>
      </c>
      <c r="BA176" s="5">
        <f t="shared" si="304"/>
        <v>1</v>
      </c>
      <c r="BB176" s="5" t="str">
        <f t="shared" si="305"/>
        <v>H</v>
      </c>
      <c r="BC176" s="5">
        <f t="shared" si="306"/>
        <v>0</v>
      </c>
      <c r="BD176" s="5">
        <f t="shared" si="307"/>
        <v>0</v>
      </c>
      <c r="BE176" s="5">
        <f t="shared" si="308"/>
        <v>0</v>
      </c>
      <c r="BF176" s="9" t="str">
        <f t="shared" si="309"/>
        <v>Nem rövidtávú a feladat.</v>
      </c>
      <c r="BG176" s="5">
        <f t="shared" si="310"/>
        <v>1</v>
      </c>
      <c r="BH176" s="5">
        <f t="shared" si="311"/>
        <v>1</v>
      </c>
      <c r="BI176" s="5">
        <f t="shared" si="312"/>
        <v>1</v>
      </c>
      <c r="BJ176" s="5">
        <f t="shared" si="313"/>
        <v>1</v>
      </c>
      <c r="BK176" s="5">
        <f t="shared" si="314"/>
        <v>1</v>
      </c>
      <c r="BL176" s="4" t="str">
        <f t="shared" si="315"/>
        <v>Forráshiányos a feladat!</v>
      </c>
      <c r="BM176" s="5">
        <f t="shared" si="316"/>
        <v>0</v>
      </c>
      <c r="BN176" s="5">
        <f t="shared" si="317"/>
        <v>1</v>
      </c>
      <c r="BO176" s="5">
        <f t="shared" si="318"/>
        <v>0</v>
      </c>
      <c r="BP176" s="5">
        <f t="shared" si="319"/>
        <v>0</v>
      </c>
      <c r="BQ176" s="5">
        <f t="shared" si="320"/>
        <v>0</v>
      </c>
      <c r="BR176" s="9">
        <f t="shared" si="321"/>
        <v>0</v>
      </c>
      <c r="BS176" s="5">
        <f t="shared" si="322"/>
        <v>0</v>
      </c>
      <c r="BT176" s="5">
        <f t="shared" si="323"/>
        <v>0</v>
      </c>
      <c r="BU176" s="5">
        <f t="shared" si="324"/>
        <v>1</v>
      </c>
      <c r="BV176" s="5">
        <f t="shared" si="325"/>
        <v>1</v>
      </c>
      <c r="BW176" s="5">
        <f t="shared" si="326"/>
        <v>1</v>
      </c>
      <c r="BX176" s="5">
        <f t="shared" si="327"/>
        <v>1</v>
      </c>
      <c r="BY176" s="5">
        <f t="shared" si="328"/>
        <v>1</v>
      </c>
      <c r="BZ176" s="5">
        <f t="shared" si="329"/>
        <v>1</v>
      </c>
      <c r="CA176" s="5">
        <f t="shared" si="330"/>
        <v>1</v>
      </c>
      <c r="CB176" s="5">
        <f t="shared" si="331"/>
        <v>1</v>
      </c>
      <c r="CC176" s="5">
        <f t="shared" si="332"/>
        <v>1</v>
      </c>
      <c r="CD176" s="5" t="str">
        <f t="shared" si="333"/>
        <v>?</v>
      </c>
      <c r="CE176" s="4" t="str">
        <f t="shared" si="334"/>
        <v>Kitöltés rendben!</v>
      </c>
      <c r="CF176" s="5">
        <f t="shared" si="335"/>
        <v>1</v>
      </c>
      <c r="CG176" s="5">
        <f t="shared" si="336"/>
        <v>0</v>
      </c>
      <c r="CH176" s="5">
        <f t="shared" si="337"/>
        <v>1</v>
      </c>
    </row>
    <row r="177" spans="1:86" s="2" customFormat="1" ht="60" hidden="1" customHeight="1" x14ac:dyDescent="0.25">
      <c r="A177" s="1" t="str">
        <f t="shared" si="297"/>
        <v>Kitöltés rendben!</v>
      </c>
      <c r="B177" s="203">
        <v>0</v>
      </c>
      <c r="C177" s="202" t="s">
        <v>113</v>
      </c>
      <c r="D177" s="204" t="s">
        <v>420</v>
      </c>
      <c r="E177" s="204" t="s">
        <v>462</v>
      </c>
      <c r="F177" s="205" t="str">
        <f>VLOOKUP($G177,Összesítő!$B:$F,2,FALSE)</f>
        <v>21-21306-1-002-00-07</v>
      </c>
      <c r="G177" s="202" t="s">
        <v>327</v>
      </c>
      <c r="H177" s="205" t="str">
        <f>AY177&amp;"_"&amp;AW177&amp;"_FIV_"&amp;LEFT(Előlap!$B$6,4)</f>
        <v>4219_174_FIV_2026</v>
      </c>
      <c r="I177" s="205" t="str">
        <f>VLOOKUP($G177,Összesítő!$B:$F,5,FALSE)</f>
        <v>Sárvár, Rábapaty</v>
      </c>
      <c r="J177" s="205" t="str">
        <f>VLOOKUP($G177,Összesítő!$B:$F,4,FALSE)</f>
        <v>Sárvár Város Önkormányzata, Rábapaty Község Önkormányzata</v>
      </c>
      <c r="K177" s="7">
        <f t="shared" si="298"/>
        <v>0</v>
      </c>
      <c r="L177" s="203">
        <v>2027</v>
      </c>
      <c r="M177" s="203">
        <v>2027</v>
      </c>
      <c r="N177" s="13">
        <v>0</v>
      </c>
      <c r="O177" s="8">
        <v>0</v>
      </c>
      <c r="P177" s="8">
        <v>0</v>
      </c>
      <c r="R177" s="8">
        <v>0</v>
      </c>
      <c r="S177" s="8">
        <v>0</v>
      </c>
      <c r="T177" s="8">
        <v>0</v>
      </c>
      <c r="U177" s="8">
        <v>0</v>
      </c>
      <c r="V177" s="8">
        <v>0</v>
      </c>
      <c r="W177" s="8">
        <v>0</v>
      </c>
      <c r="X177" s="8">
        <v>0</v>
      </c>
      <c r="Y177" s="8">
        <v>0</v>
      </c>
      <c r="Z177" s="8">
        <v>0</v>
      </c>
      <c r="AA177" s="8">
        <v>0</v>
      </c>
      <c r="AB177" s="8">
        <v>0</v>
      </c>
      <c r="AC177" s="7">
        <f t="shared" si="299"/>
        <v>0</v>
      </c>
      <c r="AD177" s="3" t="str">
        <f t="shared" si="300"/>
        <v>A forrás egyenlő a költséggel (I.ütem).</v>
      </c>
      <c r="AF177" s="8">
        <v>0</v>
      </c>
      <c r="AG177" s="8">
        <v>0</v>
      </c>
      <c r="AH177" s="8">
        <v>0</v>
      </c>
      <c r="AI177" s="8">
        <v>0</v>
      </c>
      <c r="AJ177" s="8">
        <v>0</v>
      </c>
      <c r="AK177" s="8">
        <v>0</v>
      </c>
      <c r="AL177" s="8">
        <v>0</v>
      </c>
      <c r="AM177" s="8">
        <v>0</v>
      </c>
      <c r="AN177" s="8">
        <v>0</v>
      </c>
      <c r="AO177" s="8">
        <v>0</v>
      </c>
      <c r="AP177" s="8">
        <v>0</v>
      </c>
      <c r="AQ177" s="7">
        <f t="shared" si="301"/>
        <v>0</v>
      </c>
      <c r="AR177" s="202" t="s">
        <v>464</v>
      </c>
      <c r="AS177" s="3" t="str">
        <f t="shared" si="302"/>
        <v>Nem hosszútávú a feladat.</v>
      </c>
      <c r="AU177" s="204" t="s">
        <v>466</v>
      </c>
      <c r="AV177" s="204" t="s">
        <v>132</v>
      </c>
      <c r="AW177" s="205">
        <f>COUNTA($G$3:G177)</f>
        <v>174</v>
      </c>
      <c r="AY177" s="9">
        <f>VLOOKUP($G177,Összesítő!$B:$F,3,FALSE)</f>
        <v>4219</v>
      </c>
      <c r="AZ177" s="9">
        <f t="shared" si="303"/>
        <v>86</v>
      </c>
      <c r="BA177" s="5">
        <f t="shared" si="304"/>
        <v>1</v>
      </c>
      <c r="BB177" s="5" t="str">
        <f t="shared" si="305"/>
        <v>R</v>
      </c>
      <c r="BC177" s="5">
        <f t="shared" si="306"/>
        <v>1</v>
      </c>
      <c r="BD177" s="5">
        <f t="shared" si="307"/>
        <v>0</v>
      </c>
      <c r="BE177" s="5">
        <f t="shared" si="308"/>
        <v>0</v>
      </c>
      <c r="BF177" s="9" t="str">
        <f t="shared" si="309"/>
        <v>A forrás egyenlő a költséggel (I.ütem).</v>
      </c>
      <c r="BG177" s="5">
        <f t="shared" si="310"/>
        <v>1</v>
      </c>
      <c r="BH177" s="5">
        <f t="shared" si="311"/>
        <v>1</v>
      </c>
      <c r="BI177" s="5">
        <f t="shared" si="312"/>
        <v>0</v>
      </c>
      <c r="BJ177" s="5">
        <f t="shared" si="313"/>
        <v>1</v>
      </c>
      <c r="BK177" s="5">
        <f t="shared" si="314"/>
        <v>1</v>
      </c>
      <c r="BL177" s="4" t="str">
        <f t="shared" si="315"/>
        <v>Nem hosszútávú a feladat.</v>
      </c>
      <c r="BM177" s="5">
        <f t="shared" si="316"/>
        <v>1</v>
      </c>
      <c r="BN177" s="5">
        <f t="shared" si="317"/>
        <v>0</v>
      </c>
      <c r="BO177" s="5">
        <f t="shared" si="318"/>
        <v>1</v>
      </c>
      <c r="BP177" s="5">
        <f t="shared" si="319"/>
        <v>0</v>
      </c>
      <c r="BQ177" s="5">
        <f t="shared" si="320"/>
        <v>1</v>
      </c>
      <c r="BR177" s="9" t="str">
        <f t="shared" si="321"/>
        <v>Nincs hosszútávú terv!</v>
      </c>
      <c r="BS177" s="5">
        <f t="shared" si="322"/>
        <v>1</v>
      </c>
      <c r="BT177" s="5">
        <f t="shared" si="323"/>
        <v>0</v>
      </c>
      <c r="BU177" s="5">
        <f t="shared" si="324"/>
        <v>1</v>
      </c>
      <c r="BV177" s="5">
        <f t="shared" si="325"/>
        <v>1</v>
      </c>
      <c r="BW177" s="5">
        <f t="shared" si="326"/>
        <v>1</v>
      </c>
      <c r="BX177" s="5">
        <f t="shared" si="327"/>
        <v>1</v>
      </c>
      <c r="BY177" s="5">
        <f t="shared" si="328"/>
        <v>1</v>
      </c>
      <c r="BZ177" s="5">
        <f t="shared" si="329"/>
        <v>1</v>
      </c>
      <c r="CA177" s="5">
        <f t="shared" si="330"/>
        <v>1</v>
      </c>
      <c r="CB177" s="5">
        <f t="shared" si="331"/>
        <v>1</v>
      </c>
      <c r="CC177" s="5">
        <f t="shared" si="332"/>
        <v>1</v>
      </c>
      <c r="CD177" s="5" t="str">
        <f t="shared" si="333"/>
        <v>?</v>
      </c>
      <c r="CE177" s="4" t="str">
        <f t="shared" si="334"/>
        <v>Kitöltés rendben!</v>
      </c>
      <c r="CF177" s="5">
        <f t="shared" si="335"/>
        <v>1</v>
      </c>
      <c r="CG177" s="5">
        <f t="shared" si="336"/>
        <v>1</v>
      </c>
      <c r="CH177" s="5">
        <f t="shared" si="337"/>
        <v>0</v>
      </c>
    </row>
    <row r="178" spans="1:86" s="2" customFormat="1" ht="180" hidden="1" customHeight="1" x14ac:dyDescent="0.25">
      <c r="A178" s="1" t="str">
        <f t="shared" si="297"/>
        <v>Kitöltés rendben!</v>
      </c>
      <c r="B178" s="203">
        <v>2</v>
      </c>
      <c r="C178" s="202" t="s">
        <v>75</v>
      </c>
      <c r="D178" s="204" t="s">
        <v>440</v>
      </c>
      <c r="E178" s="204" t="s">
        <v>462</v>
      </c>
      <c r="F178" s="205" t="str">
        <f>VLOOKUP($G178,Összesítő!$B:$F,2,FALSE)</f>
        <v>22-04224-1-007-01-02</v>
      </c>
      <c r="G178" s="202" t="s">
        <v>383</v>
      </c>
      <c r="H178" s="205" t="str">
        <f>AY178&amp;"_"&amp;AW178&amp;"_FIV_"&amp;LEFT(Előlap!$B$6,4)</f>
        <v>4232_175_FIV_2026</v>
      </c>
      <c r="I178" s="205" t="str">
        <f>VLOOKUP($G178,Összesítő!$B:$F,5,FALSE)</f>
        <v>Csörötnek, Gasztony, Magyarlak, Rábagyarmat, Rátót, Rönök, Vasszentmihály</v>
      </c>
      <c r="J178" s="205" t="str">
        <f>VLOOKUP($G178,Összesítő!$B:$F,4,FALSE)</f>
        <v>Csörötnek Község Önkormányzata, Gasztony Községi Önkormányzat, Magyarlak Község Önkormányzata, Rábagyarmat Községi Önkormányzat, Rátót Község Önkormányzata, Rönök Község Önkormányzata, Vasszentmihály Község Önkormányzata</v>
      </c>
      <c r="K178" s="7">
        <f t="shared" si="298"/>
        <v>30000</v>
      </c>
      <c r="L178" s="203">
        <v>2028</v>
      </c>
      <c r="M178" s="203">
        <v>2031</v>
      </c>
      <c r="N178" s="13">
        <v>0</v>
      </c>
      <c r="O178" s="8">
        <v>30000</v>
      </c>
      <c r="P178" s="8">
        <v>0</v>
      </c>
      <c r="R178" s="8">
        <v>0</v>
      </c>
      <c r="S178" s="8">
        <v>0</v>
      </c>
      <c r="T178" s="8">
        <v>0</v>
      </c>
      <c r="U178" s="8">
        <v>0</v>
      </c>
      <c r="V178" s="8">
        <v>0</v>
      </c>
      <c r="W178" s="8">
        <v>0</v>
      </c>
      <c r="X178" s="8">
        <v>0</v>
      </c>
      <c r="Y178" s="8">
        <v>0</v>
      </c>
      <c r="Z178" s="8">
        <v>0</v>
      </c>
      <c r="AA178" s="8">
        <v>0</v>
      </c>
      <c r="AB178" s="8">
        <v>0</v>
      </c>
      <c r="AC178" s="7">
        <f t="shared" si="299"/>
        <v>0</v>
      </c>
      <c r="AD178" s="3" t="str">
        <f t="shared" si="300"/>
        <v>Nem rövidtávú a feladat.</v>
      </c>
      <c r="AF178" s="8">
        <v>750</v>
      </c>
      <c r="AG178" s="8">
        <v>0</v>
      </c>
      <c r="AH178" s="8">
        <v>0</v>
      </c>
      <c r="AI178" s="8">
        <v>0</v>
      </c>
      <c r="AJ178" s="8">
        <v>0</v>
      </c>
      <c r="AK178" s="8">
        <v>0</v>
      </c>
      <c r="AL178" s="8">
        <v>0</v>
      </c>
      <c r="AM178" s="8">
        <v>0</v>
      </c>
      <c r="AN178" s="8">
        <v>0</v>
      </c>
      <c r="AO178" s="8">
        <v>0</v>
      </c>
      <c r="AP178" s="8">
        <v>0</v>
      </c>
      <c r="AQ178" s="7">
        <f t="shared" si="301"/>
        <v>750</v>
      </c>
      <c r="AR178" s="202" t="s">
        <v>464</v>
      </c>
      <c r="AS178" s="3" t="str">
        <f t="shared" si="302"/>
        <v>Forráshiányos a feladat!</v>
      </c>
      <c r="AU178" s="204" t="s">
        <v>466</v>
      </c>
      <c r="AV178" s="204" t="s">
        <v>132</v>
      </c>
      <c r="AW178" s="205">
        <f>COUNTA($G$3:G178)</f>
        <v>175</v>
      </c>
      <c r="AY178" s="9">
        <f>VLOOKUP($G178,Összesítő!$B:$F,3,FALSE)</f>
        <v>4232</v>
      </c>
      <c r="AZ178" s="9">
        <f t="shared" si="303"/>
        <v>86</v>
      </c>
      <c r="BA178" s="5">
        <f t="shared" si="304"/>
        <v>1</v>
      </c>
      <c r="BB178" s="5" t="str">
        <f t="shared" si="305"/>
        <v>H</v>
      </c>
      <c r="BC178" s="5">
        <f t="shared" si="306"/>
        <v>0</v>
      </c>
      <c r="BD178" s="5">
        <f t="shared" si="307"/>
        <v>0</v>
      </c>
      <c r="BE178" s="5">
        <f t="shared" si="308"/>
        <v>0</v>
      </c>
      <c r="BF178" s="9" t="str">
        <f t="shared" si="309"/>
        <v>Nem rövidtávú a feladat.</v>
      </c>
      <c r="BG178" s="5">
        <f t="shared" si="310"/>
        <v>1</v>
      </c>
      <c r="BH178" s="5">
        <f t="shared" si="311"/>
        <v>1</v>
      </c>
      <c r="BI178" s="5">
        <f t="shared" si="312"/>
        <v>1</v>
      </c>
      <c r="BJ178" s="5">
        <f t="shared" si="313"/>
        <v>1</v>
      </c>
      <c r="BK178" s="5">
        <f t="shared" si="314"/>
        <v>1</v>
      </c>
      <c r="BL178" s="4" t="str">
        <f t="shared" si="315"/>
        <v>Forráshiányos a feladat!</v>
      </c>
      <c r="BM178" s="5">
        <f t="shared" si="316"/>
        <v>0</v>
      </c>
      <c r="BN178" s="5">
        <f t="shared" si="317"/>
        <v>1</v>
      </c>
      <c r="BO178" s="5">
        <f t="shared" si="318"/>
        <v>0</v>
      </c>
      <c r="BP178" s="5">
        <f t="shared" si="319"/>
        <v>0</v>
      </c>
      <c r="BQ178" s="5">
        <f t="shared" si="320"/>
        <v>0</v>
      </c>
      <c r="BR178" s="9">
        <f t="shared" si="321"/>
        <v>0</v>
      </c>
      <c r="BS178" s="5">
        <f t="shared" si="322"/>
        <v>0</v>
      </c>
      <c r="BT178" s="5">
        <f t="shared" si="323"/>
        <v>0</v>
      </c>
      <c r="BU178" s="5">
        <f t="shared" si="324"/>
        <v>1</v>
      </c>
      <c r="BV178" s="5">
        <f t="shared" si="325"/>
        <v>1</v>
      </c>
      <c r="BW178" s="5">
        <f t="shared" si="326"/>
        <v>1</v>
      </c>
      <c r="BX178" s="5">
        <f t="shared" si="327"/>
        <v>1</v>
      </c>
      <c r="BY178" s="5">
        <f t="shared" si="328"/>
        <v>1</v>
      </c>
      <c r="BZ178" s="5">
        <f t="shared" si="329"/>
        <v>1</v>
      </c>
      <c r="CA178" s="5">
        <f t="shared" si="330"/>
        <v>1</v>
      </c>
      <c r="CB178" s="5">
        <f t="shared" si="331"/>
        <v>1</v>
      </c>
      <c r="CC178" s="5">
        <f t="shared" si="332"/>
        <v>1</v>
      </c>
      <c r="CD178" s="5" t="str">
        <f t="shared" si="333"/>
        <v>?</v>
      </c>
      <c r="CE178" s="4" t="str">
        <f t="shared" si="334"/>
        <v>Kitöltés rendben!</v>
      </c>
      <c r="CF178" s="5">
        <f t="shared" si="335"/>
        <v>1</v>
      </c>
      <c r="CG178" s="5">
        <f t="shared" si="336"/>
        <v>0</v>
      </c>
      <c r="CH178" s="5">
        <f t="shared" si="337"/>
        <v>1</v>
      </c>
    </row>
    <row r="179" spans="1:86" s="2" customFormat="1" ht="180" hidden="1" customHeight="1" x14ac:dyDescent="0.25">
      <c r="A179" s="1" t="str">
        <f t="shared" si="297"/>
        <v>Kitöltés rendben!</v>
      </c>
      <c r="B179" s="203">
        <v>2</v>
      </c>
      <c r="C179" s="202" t="s">
        <v>36</v>
      </c>
      <c r="D179" s="204" t="s">
        <v>455</v>
      </c>
      <c r="E179" s="204" t="s">
        <v>462</v>
      </c>
      <c r="F179" s="205" t="str">
        <f>VLOOKUP($G179,Összesítő!$B:$F,2,FALSE)</f>
        <v>22-04224-1-007-01-02</v>
      </c>
      <c r="G179" s="202" t="s">
        <v>383</v>
      </c>
      <c r="H179" s="205" t="str">
        <f>AY179&amp;"_"&amp;AW179&amp;"_FIV_"&amp;LEFT(Előlap!$B$6,4)</f>
        <v>4232_176_FIV_2026</v>
      </c>
      <c r="I179" s="205" t="str">
        <f>VLOOKUP($G179,Összesítő!$B:$F,5,FALSE)</f>
        <v>Csörötnek, Gasztony, Magyarlak, Rábagyarmat, Rátót, Rönök, Vasszentmihály</v>
      </c>
      <c r="J179" s="205" t="str">
        <f>VLOOKUP($G179,Összesítő!$B:$F,4,FALSE)</f>
        <v>Csörötnek Község Önkormányzata, Gasztony Községi Önkormányzat, Magyarlak Község Önkormányzata, Rábagyarmat Községi Önkormányzat, Rátót Község Önkormányzata, Rönök Község Önkormányzata, Vasszentmihály Község Önkormányzata</v>
      </c>
      <c r="K179" s="7">
        <f t="shared" si="298"/>
        <v>500000</v>
      </c>
      <c r="L179" s="203">
        <v>2030</v>
      </c>
      <c r="M179" s="203">
        <v>2030</v>
      </c>
      <c r="N179" s="13">
        <v>0</v>
      </c>
      <c r="O179" s="8">
        <v>500000</v>
      </c>
      <c r="P179" s="8">
        <v>0</v>
      </c>
      <c r="R179" s="8">
        <v>0</v>
      </c>
      <c r="S179" s="8">
        <v>0</v>
      </c>
      <c r="T179" s="8">
        <v>0</v>
      </c>
      <c r="U179" s="8">
        <v>0</v>
      </c>
      <c r="V179" s="8">
        <v>0</v>
      </c>
      <c r="W179" s="8">
        <v>0</v>
      </c>
      <c r="X179" s="8">
        <v>0</v>
      </c>
      <c r="Y179" s="8">
        <v>0</v>
      </c>
      <c r="Z179" s="8">
        <v>0</v>
      </c>
      <c r="AA179" s="8">
        <v>0</v>
      </c>
      <c r="AB179" s="8">
        <v>0</v>
      </c>
      <c r="AC179" s="7">
        <f t="shared" si="299"/>
        <v>0</v>
      </c>
      <c r="AD179" s="3" t="str">
        <f t="shared" si="300"/>
        <v>Nem rövidtávú a feladat.</v>
      </c>
      <c r="AF179" s="8">
        <v>119000</v>
      </c>
      <c r="AG179" s="8">
        <v>0</v>
      </c>
      <c r="AH179" s="8">
        <v>0</v>
      </c>
      <c r="AI179" s="8">
        <v>0</v>
      </c>
      <c r="AJ179" s="8">
        <v>0</v>
      </c>
      <c r="AK179" s="8">
        <v>0</v>
      </c>
      <c r="AL179" s="8">
        <v>0</v>
      </c>
      <c r="AM179" s="8">
        <v>0</v>
      </c>
      <c r="AN179" s="8">
        <v>0</v>
      </c>
      <c r="AO179" s="8">
        <v>0</v>
      </c>
      <c r="AP179" s="8">
        <v>0</v>
      </c>
      <c r="AQ179" s="7">
        <f t="shared" si="301"/>
        <v>119000</v>
      </c>
      <c r="AR179" s="202" t="s">
        <v>464</v>
      </c>
      <c r="AS179" s="3" t="str">
        <f t="shared" si="302"/>
        <v>Forráshiányos a feladat!</v>
      </c>
      <c r="AU179" s="204" t="s">
        <v>466</v>
      </c>
      <c r="AV179" s="204" t="s">
        <v>132</v>
      </c>
      <c r="AW179" s="205">
        <f>COUNTA($G$3:G179)</f>
        <v>176</v>
      </c>
      <c r="AY179" s="9">
        <f>VLOOKUP($G179,Összesítő!$B:$F,3,FALSE)</f>
        <v>4232</v>
      </c>
      <c r="AZ179" s="9">
        <f t="shared" si="303"/>
        <v>86</v>
      </c>
      <c r="BA179" s="5">
        <f t="shared" si="304"/>
        <v>1</v>
      </c>
      <c r="BB179" s="5" t="str">
        <f t="shared" si="305"/>
        <v>H</v>
      </c>
      <c r="BC179" s="5">
        <f t="shared" si="306"/>
        <v>0</v>
      </c>
      <c r="BD179" s="5">
        <f t="shared" si="307"/>
        <v>0</v>
      </c>
      <c r="BE179" s="5">
        <f t="shared" si="308"/>
        <v>0</v>
      </c>
      <c r="BF179" s="9" t="str">
        <f t="shared" si="309"/>
        <v>Nem rövidtávú a feladat.</v>
      </c>
      <c r="BG179" s="5">
        <f t="shared" si="310"/>
        <v>1</v>
      </c>
      <c r="BH179" s="5">
        <f t="shared" si="311"/>
        <v>1</v>
      </c>
      <c r="BI179" s="5">
        <f t="shared" si="312"/>
        <v>1</v>
      </c>
      <c r="BJ179" s="5">
        <f t="shared" si="313"/>
        <v>1</v>
      </c>
      <c r="BK179" s="5">
        <f t="shared" si="314"/>
        <v>1</v>
      </c>
      <c r="BL179" s="4" t="str">
        <f t="shared" si="315"/>
        <v>Forráshiányos a feladat!</v>
      </c>
      <c r="BM179" s="5">
        <f t="shared" si="316"/>
        <v>0</v>
      </c>
      <c r="BN179" s="5">
        <f t="shared" si="317"/>
        <v>1</v>
      </c>
      <c r="BO179" s="5">
        <f t="shared" si="318"/>
        <v>0</v>
      </c>
      <c r="BP179" s="5">
        <f t="shared" si="319"/>
        <v>0</v>
      </c>
      <c r="BQ179" s="5">
        <f t="shared" si="320"/>
        <v>0</v>
      </c>
      <c r="BR179" s="9">
        <f t="shared" si="321"/>
        <v>0</v>
      </c>
      <c r="BS179" s="5">
        <f t="shared" si="322"/>
        <v>0</v>
      </c>
      <c r="BT179" s="5">
        <f t="shared" si="323"/>
        <v>0</v>
      </c>
      <c r="BU179" s="5">
        <f t="shared" si="324"/>
        <v>1</v>
      </c>
      <c r="BV179" s="5">
        <f t="shared" si="325"/>
        <v>1</v>
      </c>
      <c r="BW179" s="5">
        <f t="shared" si="326"/>
        <v>1</v>
      </c>
      <c r="BX179" s="5">
        <f t="shared" si="327"/>
        <v>1</v>
      </c>
      <c r="BY179" s="5">
        <f t="shared" si="328"/>
        <v>1</v>
      </c>
      <c r="BZ179" s="5">
        <f t="shared" si="329"/>
        <v>1</v>
      </c>
      <c r="CA179" s="5">
        <f t="shared" si="330"/>
        <v>1</v>
      </c>
      <c r="CB179" s="5">
        <f t="shared" si="331"/>
        <v>1</v>
      </c>
      <c r="CC179" s="5">
        <f t="shared" si="332"/>
        <v>1</v>
      </c>
      <c r="CD179" s="5" t="str">
        <f t="shared" si="333"/>
        <v>?</v>
      </c>
      <c r="CE179" s="4" t="str">
        <f t="shared" si="334"/>
        <v>Kitöltés rendben!</v>
      </c>
      <c r="CF179" s="5">
        <f t="shared" si="335"/>
        <v>1</v>
      </c>
      <c r="CG179" s="5">
        <f t="shared" si="336"/>
        <v>0</v>
      </c>
      <c r="CH179" s="5">
        <f t="shared" si="337"/>
        <v>1</v>
      </c>
    </row>
    <row r="180" spans="1:86" s="2" customFormat="1" ht="180" hidden="1" customHeight="1" x14ac:dyDescent="0.25">
      <c r="A180" s="1" t="str">
        <f t="shared" ref="A180" si="427">IF($G180="","Nincs VKR kiválasztva!",CE180)</f>
        <v>Kitöltés rendben!</v>
      </c>
      <c r="B180" s="211">
        <v>2</v>
      </c>
      <c r="C180" s="210" t="s">
        <v>108</v>
      </c>
      <c r="D180" s="212" t="s">
        <v>467</v>
      </c>
      <c r="E180" s="212" t="s">
        <v>462</v>
      </c>
      <c r="F180" s="213" t="str">
        <f>VLOOKUP($G180,Összesítő!$B:$F,2,FALSE)</f>
        <v>22-04224-1-007-01-02</v>
      </c>
      <c r="G180" s="210" t="s">
        <v>383</v>
      </c>
      <c r="H180" s="213" t="str">
        <f>AY180&amp;"_"&amp;AW180&amp;"_FIV_"&amp;LEFT(Előlap!$B$6,4)</f>
        <v>4232_177_FIV_2026</v>
      </c>
      <c r="I180" s="213" t="str">
        <f>VLOOKUP($G180,Összesítő!$B:$F,5,FALSE)</f>
        <v>Csörötnek, Gasztony, Magyarlak, Rábagyarmat, Rátót, Rönök, Vasszentmihály</v>
      </c>
      <c r="J180" s="213" t="str">
        <f>VLOOKUP($G180,Összesítő!$B:$F,4,FALSE)</f>
        <v>Csörötnek Község Önkormányzata, Gasztony Községi Önkormányzat, Magyarlak Község Önkormányzata, Rábagyarmat Községi Önkormányzat, Rátót Község Önkormányzata, Rönök Község Önkormányzata, Vasszentmihály Község Önkormányzata</v>
      </c>
      <c r="K180" s="7">
        <f t="shared" ref="K180" si="428">N180+O180</f>
        <v>20000</v>
      </c>
      <c r="L180" s="211">
        <v>2028</v>
      </c>
      <c r="M180" s="211">
        <v>2036</v>
      </c>
      <c r="N180" s="13">
        <v>0</v>
      </c>
      <c r="O180" s="8">
        <v>20000</v>
      </c>
      <c r="P180" s="8">
        <v>0</v>
      </c>
      <c r="R180" s="8">
        <v>0</v>
      </c>
      <c r="S180" s="8">
        <v>0</v>
      </c>
      <c r="T180" s="8">
        <v>0</v>
      </c>
      <c r="U180" s="8">
        <v>0</v>
      </c>
      <c r="V180" s="8">
        <v>0</v>
      </c>
      <c r="W180" s="8">
        <v>0</v>
      </c>
      <c r="X180" s="8">
        <v>0</v>
      </c>
      <c r="Y180" s="8">
        <v>0</v>
      </c>
      <c r="Z180" s="8">
        <v>0</v>
      </c>
      <c r="AA180" s="8">
        <v>0</v>
      </c>
      <c r="AB180" s="8">
        <v>0</v>
      </c>
      <c r="AC180" s="7">
        <f t="shared" ref="AC180" si="429">SUM(R180:AB180)</f>
        <v>0</v>
      </c>
      <c r="AD180" s="3" t="str">
        <f t="shared" ref="AD180" si="430">IF($G180="","Nincs VKR kiválasztva!",IF(BA180=0,"Hiányos kitöltés!",BF180))</f>
        <v>Nem rövidtávú a feladat.</v>
      </c>
      <c r="AF180" s="8">
        <v>0</v>
      </c>
      <c r="AG180" s="8">
        <v>0</v>
      </c>
      <c r="AH180" s="8">
        <v>0</v>
      </c>
      <c r="AI180" s="8">
        <v>0</v>
      </c>
      <c r="AJ180" s="8">
        <v>0</v>
      </c>
      <c r="AK180" s="8">
        <v>0</v>
      </c>
      <c r="AL180" s="8">
        <v>0</v>
      </c>
      <c r="AM180" s="8">
        <v>0</v>
      </c>
      <c r="AN180" s="8">
        <v>0</v>
      </c>
      <c r="AO180" s="8">
        <v>0</v>
      </c>
      <c r="AP180" s="8">
        <v>0</v>
      </c>
      <c r="AQ180" s="7">
        <f t="shared" ref="AQ180" si="431">SUM(AF180:AP180)</f>
        <v>0</v>
      </c>
      <c r="AR180" s="210" t="s">
        <v>464</v>
      </c>
      <c r="AS180" s="3" t="str">
        <f t="shared" si="302"/>
        <v>Forráshiányos a feladat!</v>
      </c>
      <c r="AU180" s="212" t="s">
        <v>466</v>
      </c>
      <c r="AV180" s="212" t="s">
        <v>132</v>
      </c>
      <c r="AW180" s="213">
        <f>COUNTA($G$3:G180)</f>
        <v>177</v>
      </c>
      <c r="AY180" s="9">
        <f>VLOOKUP($G180,Összesítő!$B:$F,3,FALSE)</f>
        <v>4232</v>
      </c>
      <c r="AZ180" s="9">
        <f t="shared" si="303"/>
        <v>86</v>
      </c>
      <c r="BA180" s="5">
        <f t="shared" si="304"/>
        <v>1</v>
      </c>
      <c r="BB180" s="5" t="str">
        <f t="shared" si="305"/>
        <v>H</v>
      </c>
      <c r="BC180" s="5">
        <f t="shared" ref="BC180" si="432">IF(OR(BB180="R",BB180="RH"),1,0)</f>
        <v>0</v>
      </c>
      <c r="BD180" s="5">
        <f t="shared" si="307"/>
        <v>0</v>
      </c>
      <c r="BE180" s="5">
        <f t="shared" si="308"/>
        <v>0</v>
      </c>
      <c r="BF180" s="9" t="str">
        <f t="shared" si="309"/>
        <v>Nem rövidtávú a feladat.</v>
      </c>
      <c r="BG180" s="5">
        <f t="shared" si="310"/>
        <v>1</v>
      </c>
      <c r="BH180" s="5">
        <f t="shared" si="311"/>
        <v>1</v>
      </c>
      <c r="BI180" s="5">
        <f t="shared" si="312"/>
        <v>1</v>
      </c>
      <c r="BJ180" s="5">
        <f t="shared" si="313"/>
        <v>1</v>
      </c>
      <c r="BK180" s="5">
        <f t="shared" ref="BK180" si="433">IF(AND($BJ180=1,$O180=$AQ180),1,IF(AND($BJ180=1,$O180&gt;$AQ180,AR180="igen"),1,0))</f>
        <v>1</v>
      </c>
      <c r="BL180" s="4" t="str">
        <f t="shared" si="315"/>
        <v>Forráshiányos a feladat!</v>
      </c>
      <c r="BM180" s="5">
        <f t="shared" si="316"/>
        <v>0</v>
      </c>
      <c r="BN180" s="5">
        <f t="shared" si="317"/>
        <v>1</v>
      </c>
      <c r="BO180" s="5">
        <f t="shared" si="318"/>
        <v>0</v>
      </c>
      <c r="BP180" s="5">
        <f t="shared" si="319"/>
        <v>0</v>
      </c>
      <c r="BQ180" s="5">
        <f t="shared" si="320"/>
        <v>0</v>
      </c>
      <c r="BR180" s="9">
        <f t="shared" si="321"/>
        <v>0</v>
      </c>
      <c r="BS180" s="5">
        <f t="shared" si="322"/>
        <v>0</v>
      </c>
      <c r="BT180" s="5">
        <f t="shared" si="323"/>
        <v>0</v>
      </c>
      <c r="BU180" s="5">
        <f t="shared" si="324"/>
        <v>1</v>
      </c>
      <c r="BV180" s="5">
        <f t="shared" si="325"/>
        <v>1</v>
      </c>
      <c r="BW180" s="5">
        <f t="shared" si="326"/>
        <v>1</v>
      </c>
      <c r="BX180" s="5">
        <f t="shared" si="327"/>
        <v>1</v>
      </c>
      <c r="BY180" s="5">
        <f t="shared" si="328"/>
        <v>1</v>
      </c>
      <c r="BZ180" s="5">
        <f t="shared" si="329"/>
        <v>1</v>
      </c>
      <c r="CA180" s="5">
        <f t="shared" si="330"/>
        <v>1</v>
      </c>
      <c r="CB180" s="5">
        <f t="shared" si="331"/>
        <v>1</v>
      </c>
      <c r="CC180" s="5">
        <f t="shared" si="332"/>
        <v>1</v>
      </c>
      <c r="CD180" s="5" t="str">
        <f t="shared" si="333"/>
        <v>?</v>
      </c>
      <c r="CE180" s="4" t="str">
        <f t="shared" ref="CE180" si="434">IF($BA180=0,$CD180,IF($BG180=0,"I. ütem forrása nincs kitöltve!",IF($BJ180=0,"II. ütem forrása nincs kitöltve!",IF($BD180=1,"Költségek üteme nem megfelelő (az időtartam és a költség üteme eltér)!",IF(AND(BH180=0,$BA180=1,$BJ180=1,$BD180=1),"Kötelező cellák kitöltve, de az I. ütem forrása hibás!",IF(AND(BJ180=0,$BA180=1,$BJ180=1,$BD180=1),"Kötelező cellák kitöltve, de a II. ütem forrása hibás!",IF(AND($BO180=1,$AZ180&lt;30),"Nullás a rövidtávú feladat és rövid (hiányzik) a hozzá tartozó indoklás!",IF(AND($BP180=1,$AZ180&lt;30),"Nullás a hosszútávú feladat és rövid (hiányzik) a hozzá tartozó indoklás!",IF(AND(BN180=1,C180="1811_RENDKÍVÜLI"),"II. ütemre nem tervezhet Rendkívüli feladatot!",IF(BH180=0,AD180,IF(BK180=0,AS180,IF(AND(BC180=1,$P180&gt;$N180),"EM rendelet 2. melléklet terhére elszámolt költség nem lehet nagyobb az I. ütemre tervezett tényleges költségnél!",IF($AC180&gt;$N180,"Többlet forrást jelölt meg az I. ütemnél! A forrás ne legyen több a költségnél.",IF($AQ180&gt;$O180,"Többlet forrást jelölt meg a II. ütemnél! A forrás ne legyen több a költségnél.","Kitöltés rendben!"))))))))))))))</f>
        <v>Kitöltés rendben!</v>
      </c>
      <c r="CF180" s="5">
        <f t="shared" ref="CF180" si="435">IF(A180="Kitöltés rendben!",1,0)</f>
        <v>1</v>
      </c>
      <c r="CG180" s="5">
        <f t="shared" si="336"/>
        <v>0</v>
      </c>
      <c r="CH180" s="5">
        <f t="shared" si="337"/>
        <v>1</v>
      </c>
    </row>
    <row r="181" spans="1:86" s="2" customFormat="1" ht="180" hidden="1" customHeight="1" x14ac:dyDescent="0.25">
      <c r="A181" s="1" t="str">
        <f t="shared" si="297"/>
        <v>Kitöltés rendben!</v>
      </c>
      <c r="B181" s="203">
        <v>0</v>
      </c>
      <c r="C181" s="202" t="s">
        <v>113</v>
      </c>
      <c r="D181" s="204" t="s">
        <v>420</v>
      </c>
      <c r="E181" s="204" t="s">
        <v>462</v>
      </c>
      <c r="F181" s="205" t="str">
        <f>VLOOKUP($G181,Összesítő!$B:$F,2,FALSE)</f>
        <v>22-04224-1-007-01-02</v>
      </c>
      <c r="G181" s="202" t="s">
        <v>383</v>
      </c>
      <c r="H181" s="205" t="str">
        <f>AY181&amp;"_"&amp;AW181&amp;"_FIV_"&amp;LEFT(Előlap!$B$6,4)</f>
        <v>4232_178_FIV_2026</v>
      </c>
      <c r="I181" s="205" t="str">
        <f>VLOOKUP($G181,Összesítő!$B:$F,5,FALSE)</f>
        <v>Csörötnek, Gasztony, Magyarlak, Rábagyarmat, Rátót, Rönök, Vasszentmihály</v>
      </c>
      <c r="J181" s="205" t="str">
        <f>VLOOKUP($G181,Összesítő!$B:$F,4,FALSE)</f>
        <v>Csörötnek Község Önkormányzata, Gasztony Községi Önkormányzat, Magyarlak Község Önkormányzata, Rábagyarmat Községi Önkormányzat, Rátót Község Önkormányzata, Rönök Község Önkormányzata, Vasszentmihály Község Önkormányzata</v>
      </c>
      <c r="K181" s="7">
        <f t="shared" si="298"/>
        <v>0</v>
      </c>
      <c r="L181" s="203">
        <v>2027</v>
      </c>
      <c r="M181" s="203">
        <v>2027</v>
      </c>
      <c r="N181" s="13">
        <v>0</v>
      </c>
      <c r="O181" s="8">
        <v>0</v>
      </c>
      <c r="P181" s="8">
        <v>0</v>
      </c>
      <c r="R181" s="8">
        <v>0</v>
      </c>
      <c r="S181" s="8">
        <v>0</v>
      </c>
      <c r="T181" s="8">
        <v>0</v>
      </c>
      <c r="U181" s="8">
        <v>0</v>
      </c>
      <c r="V181" s="8">
        <v>0</v>
      </c>
      <c r="W181" s="8">
        <v>0</v>
      </c>
      <c r="X181" s="8">
        <v>0</v>
      </c>
      <c r="Y181" s="8">
        <v>0</v>
      </c>
      <c r="Z181" s="8">
        <v>0</v>
      </c>
      <c r="AA181" s="8">
        <v>0</v>
      </c>
      <c r="AB181" s="8">
        <v>0</v>
      </c>
      <c r="AC181" s="7">
        <f t="shared" si="299"/>
        <v>0</v>
      </c>
      <c r="AD181" s="3" t="str">
        <f t="shared" si="300"/>
        <v>A forrás egyenlő a költséggel (I.ütem).</v>
      </c>
      <c r="AF181" s="8">
        <v>0</v>
      </c>
      <c r="AG181" s="8">
        <v>0</v>
      </c>
      <c r="AH181" s="8">
        <v>0</v>
      </c>
      <c r="AI181" s="8">
        <v>0</v>
      </c>
      <c r="AJ181" s="8">
        <v>0</v>
      </c>
      <c r="AK181" s="8">
        <v>0</v>
      </c>
      <c r="AL181" s="8">
        <v>0</v>
      </c>
      <c r="AM181" s="8">
        <v>0</v>
      </c>
      <c r="AN181" s="8">
        <v>0</v>
      </c>
      <c r="AO181" s="8">
        <v>0</v>
      </c>
      <c r="AP181" s="8">
        <v>0</v>
      </c>
      <c r="AQ181" s="7">
        <f t="shared" si="301"/>
        <v>0</v>
      </c>
      <c r="AR181" s="202" t="s">
        <v>464</v>
      </c>
      <c r="AS181" s="3" t="str">
        <f t="shared" si="302"/>
        <v>Nem hosszútávú a feladat.</v>
      </c>
      <c r="AU181" s="204" t="s">
        <v>466</v>
      </c>
      <c r="AV181" s="204" t="s">
        <v>132</v>
      </c>
      <c r="AW181" s="205">
        <f>COUNTA($G$3:G181)</f>
        <v>178</v>
      </c>
      <c r="AY181" s="9">
        <f>VLOOKUP($G181,Összesítő!$B:$F,3,FALSE)</f>
        <v>4232</v>
      </c>
      <c r="AZ181" s="9">
        <f t="shared" si="303"/>
        <v>86</v>
      </c>
      <c r="BA181" s="5">
        <f t="shared" si="304"/>
        <v>1</v>
      </c>
      <c r="BB181" s="5" t="str">
        <f t="shared" si="305"/>
        <v>R</v>
      </c>
      <c r="BC181" s="5">
        <f t="shared" si="306"/>
        <v>1</v>
      </c>
      <c r="BD181" s="5">
        <f t="shared" si="307"/>
        <v>0</v>
      </c>
      <c r="BE181" s="5">
        <f t="shared" si="308"/>
        <v>0</v>
      </c>
      <c r="BF181" s="9" t="str">
        <f t="shared" si="309"/>
        <v>A forrás egyenlő a költséggel (I.ütem).</v>
      </c>
      <c r="BG181" s="5">
        <f t="shared" si="310"/>
        <v>1</v>
      </c>
      <c r="BH181" s="5">
        <f t="shared" si="311"/>
        <v>1</v>
      </c>
      <c r="BI181" s="5">
        <f t="shared" si="312"/>
        <v>0</v>
      </c>
      <c r="BJ181" s="5">
        <f t="shared" si="313"/>
        <v>1</v>
      </c>
      <c r="BK181" s="5">
        <f t="shared" si="314"/>
        <v>1</v>
      </c>
      <c r="BL181" s="4" t="str">
        <f t="shared" si="315"/>
        <v>Nem hosszútávú a feladat.</v>
      </c>
      <c r="BM181" s="5">
        <f t="shared" si="316"/>
        <v>1</v>
      </c>
      <c r="BN181" s="5">
        <f t="shared" si="317"/>
        <v>0</v>
      </c>
      <c r="BO181" s="5">
        <f t="shared" si="318"/>
        <v>1</v>
      </c>
      <c r="BP181" s="5">
        <f t="shared" si="319"/>
        <v>0</v>
      </c>
      <c r="BQ181" s="5">
        <f t="shared" si="320"/>
        <v>1</v>
      </c>
      <c r="BR181" s="9" t="str">
        <f t="shared" si="321"/>
        <v>Nincs hosszútávú terv!</v>
      </c>
      <c r="BS181" s="5">
        <f t="shared" si="322"/>
        <v>1</v>
      </c>
      <c r="BT181" s="5">
        <f t="shared" si="323"/>
        <v>0</v>
      </c>
      <c r="BU181" s="5">
        <f t="shared" si="324"/>
        <v>1</v>
      </c>
      <c r="BV181" s="5">
        <f t="shared" si="325"/>
        <v>1</v>
      </c>
      <c r="BW181" s="5">
        <f t="shared" si="326"/>
        <v>1</v>
      </c>
      <c r="BX181" s="5">
        <f t="shared" si="327"/>
        <v>1</v>
      </c>
      <c r="BY181" s="5">
        <f t="shared" si="328"/>
        <v>1</v>
      </c>
      <c r="BZ181" s="5">
        <f t="shared" si="329"/>
        <v>1</v>
      </c>
      <c r="CA181" s="5">
        <f t="shared" si="330"/>
        <v>1</v>
      </c>
      <c r="CB181" s="5">
        <f t="shared" si="331"/>
        <v>1</v>
      </c>
      <c r="CC181" s="5">
        <f t="shared" si="332"/>
        <v>1</v>
      </c>
      <c r="CD181" s="5" t="str">
        <f t="shared" si="333"/>
        <v>?</v>
      </c>
      <c r="CE181" s="4" t="str">
        <f t="shared" si="334"/>
        <v>Kitöltés rendben!</v>
      </c>
      <c r="CF181" s="5">
        <f t="shared" si="335"/>
        <v>1</v>
      </c>
      <c r="CG181" s="5">
        <f t="shared" si="336"/>
        <v>1</v>
      </c>
      <c r="CH181" s="5">
        <f t="shared" si="337"/>
        <v>0</v>
      </c>
    </row>
    <row r="182" spans="1:86" s="2" customFormat="1" ht="165" hidden="1" customHeight="1" x14ac:dyDescent="0.25">
      <c r="A182" s="1" t="str">
        <f t="shared" si="297"/>
        <v>Kitöltés rendben!</v>
      </c>
      <c r="B182" s="203">
        <v>1</v>
      </c>
      <c r="C182" s="202" t="s">
        <v>98</v>
      </c>
      <c r="D182" s="204" t="s">
        <v>416</v>
      </c>
      <c r="E182" s="204" t="s">
        <v>462</v>
      </c>
      <c r="F182" s="205" t="str">
        <f>VLOOKUP($G182,Összesítő!$B:$F,2,FALSE)</f>
        <v>21-10630-1-007-02-11</v>
      </c>
      <c r="G182" s="202" t="s">
        <v>247</v>
      </c>
      <c r="H182" s="205" t="str">
        <f>AY182&amp;"_"&amp;AW182&amp;"_FIV_"&amp;LEFT(Előlap!$B$6,4)</f>
        <v>4199_179_FIV_2026</v>
      </c>
      <c r="I182" s="205" t="str">
        <f>VLOOKUP($G182,Összesítő!$B:$F,5,FALSE)</f>
        <v>Őriszentpéter, Kisrákos, Nagyrákos, Pankasz, Viszák, Ispánk, Szalafő</v>
      </c>
      <c r="J182" s="205" t="str">
        <f>VLOOKUP($G182,Összesítő!$B:$F,4,FALSE)</f>
        <v>Őriszentpéter Város Önkormányzata, Kisrákos Községi Önkormányzat, Nagyrákos Község Önkormányzata, Pankasz Községi Önkormányzat, Viszák Községi Önkormányzat, Ispánk Község Önkormányzata, Szalafő Község Önkormányzata</v>
      </c>
      <c r="K182" s="7">
        <f t="shared" si="298"/>
        <v>50000</v>
      </c>
      <c r="L182" s="203">
        <v>2027</v>
      </c>
      <c r="M182" s="203">
        <v>2035</v>
      </c>
      <c r="N182" s="13">
        <v>25000</v>
      </c>
      <c r="O182" s="8">
        <v>25000</v>
      </c>
      <c r="P182" s="8">
        <v>0</v>
      </c>
      <c r="R182" s="8">
        <v>25000</v>
      </c>
      <c r="S182" s="8">
        <v>0</v>
      </c>
      <c r="T182" s="8">
        <v>0</v>
      </c>
      <c r="U182" s="8">
        <v>0</v>
      </c>
      <c r="V182" s="8">
        <v>0</v>
      </c>
      <c r="W182" s="8">
        <v>0</v>
      </c>
      <c r="X182" s="8">
        <v>0</v>
      </c>
      <c r="Y182" s="8">
        <v>0</v>
      </c>
      <c r="Z182" s="8">
        <v>0</v>
      </c>
      <c r="AA182" s="8">
        <v>0</v>
      </c>
      <c r="AB182" s="8">
        <v>0</v>
      </c>
      <c r="AC182" s="7">
        <f t="shared" si="299"/>
        <v>25000</v>
      </c>
      <c r="AD182" s="3" t="str">
        <f t="shared" si="300"/>
        <v>A forrás egyenlő a költséggel (I.ütem).</v>
      </c>
      <c r="AF182" s="8">
        <v>12000</v>
      </c>
      <c r="AG182" s="8">
        <v>0</v>
      </c>
      <c r="AH182" s="8">
        <v>0</v>
      </c>
      <c r="AI182" s="8">
        <v>0</v>
      </c>
      <c r="AJ182" s="8">
        <v>0</v>
      </c>
      <c r="AK182" s="8">
        <v>0</v>
      </c>
      <c r="AL182" s="8">
        <v>0</v>
      </c>
      <c r="AM182" s="8">
        <v>0</v>
      </c>
      <c r="AN182" s="8">
        <v>0</v>
      </c>
      <c r="AO182" s="8">
        <v>0</v>
      </c>
      <c r="AP182" s="8">
        <v>0</v>
      </c>
      <c r="AQ182" s="7">
        <f t="shared" si="301"/>
        <v>12000</v>
      </c>
      <c r="AR182" s="202" t="s">
        <v>464</v>
      </c>
      <c r="AS182" s="3" t="str">
        <f t="shared" si="302"/>
        <v>Forráshiányos a feladat!</v>
      </c>
      <c r="AU182" s="204" t="s">
        <v>466</v>
      </c>
      <c r="AV182" s="204" t="s">
        <v>132</v>
      </c>
      <c r="AW182" s="205">
        <f>COUNTA($G$3:G182)</f>
        <v>179</v>
      </c>
      <c r="AY182" s="9">
        <f>VLOOKUP($G182,Összesítő!$B:$F,3,FALSE)</f>
        <v>4199</v>
      </c>
      <c r="AZ182" s="9">
        <f t="shared" si="303"/>
        <v>86</v>
      </c>
      <c r="BA182" s="5">
        <f t="shared" si="304"/>
        <v>1</v>
      </c>
      <c r="BB182" s="5" t="str">
        <f t="shared" si="305"/>
        <v>RH</v>
      </c>
      <c r="BC182" s="5">
        <f t="shared" si="306"/>
        <v>1</v>
      </c>
      <c r="BD182" s="5">
        <f t="shared" si="307"/>
        <v>0</v>
      </c>
      <c r="BE182" s="5">
        <f t="shared" si="308"/>
        <v>0</v>
      </c>
      <c r="BF182" s="9" t="str">
        <f t="shared" si="309"/>
        <v>A forrás egyenlő a költséggel (I.ütem).</v>
      </c>
      <c r="BG182" s="5">
        <f t="shared" si="310"/>
        <v>1</v>
      </c>
      <c r="BH182" s="5">
        <f t="shared" si="311"/>
        <v>1</v>
      </c>
      <c r="BI182" s="5">
        <f t="shared" si="312"/>
        <v>1</v>
      </c>
      <c r="BJ182" s="5">
        <f t="shared" si="313"/>
        <v>1</v>
      </c>
      <c r="BK182" s="5">
        <f t="shared" si="314"/>
        <v>1</v>
      </c>
      <c r="BL182" s="4" t="str">
        <f t="shared" si="315"/>
        <v>Forráshiányos a feladat!</v>
      </c>
      <c r="BM182" s="5">
        <f t="shared" si="316"/>
        <v>0</v>
      </c>
      <c r="BN182" s="5">
        <f t="shared" si="317"/>
        <v>1</v>
      </c>
      <c r="BO182" s="5">
        <f t="shared" si="318"/>
        <v>0</v>
      </c>
      <c r="BP182" s="5">
        <f t="shared" si="319"/>
        <v>0</v>
      </c>
      <c r="BQ182" s="5">
        <f t="shared" si="320"/>
        <v>0</v>
      </c>
      <c r="BR182" s="9">
        <f t="shared" si="321"/>
        <v>0</v>
      </c>
      <c r="BS182" s="5">
        <f t="shared" si="322"/>
        <v>0</v>
      </c>
      <c r="BT182" s="5">
        <f t="shared" si="323"/>
        <v>0</v>
      </c>
      <c r="BU182" s="5">
        <f t="shared" si="324"/>
        <v>1</v>
      </c>
      <c r="BV182" s="5">
        <f t="shared" si="325"/>
        <v>1</v>
      </c>
      <c r="BW182" s="5">
        <f t="shared" si="326"/>
        <v>1</v>
      </c>
      <c r="BX182" s="5">
        <f t="shared" si="327"/>
        <v>1</v>
      </c>
      <c r="BY182" s="5">
        <f t="shared" si="328"/>
        <v>1</v>
      </c>
      <c r="BZ182" s="5">
        <f t="shared" si="329"/>
        <v>1</v>
      </c>
      <c r="CA182" s="5">
        <f t="shared" si="330"/>
        <v>1</v>
      </c>
      <c r="CB182" s="5">
        <f t="shared" si="331"/>
        <v>1</v>
      </c>
      <c r="CC182" s="5">
        <f t="shared" si="332"/>
        <v>1</v>
      </c>
      <c r="CD182" s="5" t="str">
        <f t="shared" si="333"/>
        <v>?</v>
      </c>
      <c r="CE182" s="4" t="str">
        <f t="shared" si="334"/>
        <v>Kitöltés rendben!</v>
      </c>
      <c r="CF182" s="5">
        <f t="shared" si="335"/>
        <v>1</v>
      </c>
      <c r="CG182" s="5">
        <f t="shared" si="336"/>
        <v>1</v>
      </c>
      <c r="CH182" s="5">
        <f t="shared" si="337"/>
        <v>1</v>
      </c>
    </row>
    <row r="183" spans="1:86" s="2" customFormat="1" ht="165" hidden="1" customHeight="1" x14ac:dyDescent="0.25">
      <c r="A183" s="1" t="str">
        <f t="shared" si="297"/>
        <v>Kitöltés rendben!</v>
      </c>
      <c r="B183" s="203">
        <v>2</v>
      </c>
      <c r="C183" s="202" t="s">
        <v>75</v>
      </c>
      <c r="D183" s="204" t="s">
        <v>440</v>
      </c>
      <c r="E183" s="204" t="s">
        <v>462</v>
      </c>
      <c r="F183" s="205" t="str">
        <f>VLOOKUP($G183,Összesítő!$B:$F,2,FALSE)</f>
        <v>21-10630-1-007-02-11</v>
      </c>
      <c r="G183" s="202" t="s">
        <v>247</v>
      </c>
      <c r="H183" s="205" t="str">
        <f>AY183&amp;"_"&amp;AW183&amp;"_FIV_"&amp;LEFT(Előlap!$B$6,4)</f>
        <v>4199_180_FIV_2026</v>
      </c>
      <c r="I183" s="205" t="str">
        <f>VLOOKUP($G183,Összesítő!$B:$F,5,FALSE)</f>
        <v>Őriszentpéter, Kisrákos, Nagyrákos, Pankasz, Viszák, Ispánk, Szalafő</v>
      </c>
      <c r="J183" s="205" t="str">
        <f>VLOOKUP($G183,Összesítő!$B:$F,4,FALSE)</f>
        <v>Őriszentpéter Város Önkormányzata, Kisrákos Községi Önkormányzat, Nagyrákos Község Önkormányzata, Pankasz Községi Önkormányzat, Viszák Községi Önkormányzat, Ispánk Község Önkormányzata, Szalafő Község Önkormányzata</v>
      </c>
      <c r="K183" s="7">
        <f t="shared" si="298"/>
        <v>20000</v>
      </c>
      <c r="L183" s="203">
        <v>2028</v>
      </c>
      <c r="M183" s="203">
        <v>2035</v>
      </c>
      <c r="N183" s="13">
        <v>0</v>
      </c>
      <c r="O183" s="8">
        <v>20000</v>
      </c>
      <c r="P183" s="8">
        <v>0</v>
      </c>
      <c r="R183" s="8">
        <v>0</v>
      </c>
      <c r="S183" s="8">
        <v>0</v>
      </c>
      <c r="T183" s="8">
        <v>0</v>
      </c>
      <c r="U183" s="8">
        <v>0</v>
      </c>
      <c r="V183" s="8">
        <v>0</v>
      </c>
      <c r="W183" s="8">
        <v>0</v>
      </c>
      <c r="X183" s="8">
        <v>0</v>
      </c>
      <c r="Y183" s="8">
        <v>0</v>
      </c>
      <c r="Z183" s="8">
        <v>0</v>
      </c>
      <c r="AA183" s="8">
        <v>0</v>
      </c>
      <c r="AB183" s="8">
        <v>0</v>
      </c>
      <c r="AC183" s="7">
        <f t="shared" si="299"/>
        <v>0</v>
      </c>
      <c r="AD183" s="3" t="str">
        <f t="shared" si="300"/>
        <v>Nem rövidtávú a feladat.</v>
      </c>
      <c r="AF183" s="8">
        <v>11000</v>
      </c>
      <c r="AG183" s="8">
        <v>0</v>
      </c>
      <c r="AH183" s="8">
        <v>0</v>
      </c>
      <c r="AI183" s="8">
        <v>0</v>
      </c>
      <c r="AJ183" s="8">
        <v>0</v>
      </c>
      <c r="AK183" s="8">
        <v>0</v>
      </c>
      <c r="AL183" s="8">
        <v>0</v>
      </c>
      <c r="AM183" s="8">
        <v>0</v>
      </c>
      <c r="AN183" s="8">
        <v>0</v>
      </c>
      <c r="AO183" s="8">
        <v>0</v>
      </c>
      <c r="AP183" s="8">
        <v>0</v>
      </c>
      <c r="AQ183" s="7">
        <f t="shared" si="301"/>
        <v>11000</v>
      </c>
      <c r="AR183" s="202" t="s">
        <v>464</v>
      </c>
      <c r="AS183" s="3" t="str">
        <f t="shared" si="302"/>
        <v>Forráshiányos a feladat!</v>
      </c>
      <c r="AU183" s="204" t="s">
        <v>466</v>
      </c>
      <c r="AV183" s="204" t="s">
        <v>132</v>
      </c>
      <c r="AW183" s="205">
        <f>COUNTA($G$3:G183)</f>
        <v>180</v>
      </c>
      <c r="AY183" s="9">
        <f>VLOOKUP($G183,Összesítő!$B:$F,3,FALSE)</f>
        <v>4199</v>
      </c>
      <c r="AZ183" s="9">
        <f t="shared" si="303"/>
        <v>86</v>
      </c>
      <c r="BA183" s="5">
        <f t="shared" si="304"/>
        <v>1</v>
      </c>
      <c r="BB183" s="5" t="str">
        <f t="shared" si="305"/>
        <v>H</v>
      </c>
      <c r="BC183" s="5">
        <f t="shared" si="306"/>
        <v>0</v>
      </c>
      <c r="BD183" s="5">
        <f t="shared" si="307"/>
        <v>0</v>
      </c>
      <c r="BE183" s="5">
        <f t="shared" si="308"/>
        <v>0</v>
      </c>
      <c r="BF183" s="9" t="str">
        <f t="shared" si="309"/>
        <v>Nem rövidtávú a feladat.</v>
      </c>
      <c r="BG183" s="5">
        <f t="shared" si="310"/>
        <v>1</v>
      </c>
      <c r="BH183" s="5">
        <f t="shared" si="311"/>
        <v>1</v>
      </c>
      <c r="BI183" s="5">
        <f t="shared" si="312"/>
        <v>1</v>
      </c>
      <c r="BJ183" s="5">
        <f t="shared" si="313"/>
        <v>1</v>
      </c>
      <c r="BK183" s="5">
        <f t="shared" si="314"/>
        <v>1</v>
      </c>
      <c r="BL183" s="4" t="str">
        <f t="shared" si="315"/>
        <v>Forráshiányos a feladat!</v>
      </c>
      <c r="BM183" s="5">
        <f t="shared" si="316"/>
        <v>0</v>
      </c>
      <c r="BN183" s="5">
        <f t="shared" si="317"/>
        <v>1</v>
      </c>
      <c r="BO183" s="5">
        <f t="shared" si="318"/>
        <v>0</v>
      </c>
      <c r="BP183" s="5">
        <f t="shared" si="319"/>
        <v>0</v>
      </c>
      <c r="BQ183" s="5">
        <f t="shared" si="320"/>
        <v>0</v>
      </c>
      <c r="BR183" s="9">
        <f t="shared" si="321"/>
        <v>0</v>
      </c>
      <c r="BS183" s="5">
        <f t="shared" si="322"/>
        <v>0</v>
      </c>
      <c r="BT183" s="5">
        <f t="shared" si="323"/>
        <v>0</v>
      </c>
      <c r="BU183" s="5">
        <f t="shared" si="324"/>
        <v>1</v>
      </c>
      <c r="BV183" s="5">
        <f t="shared" si="325"/>
        <v>1</v>
      </c>
      <c r="BW183" s="5">
        <f t="shared" si="326"/>
        <v>1</v>
      </c>
      <c r="BX183" s="5">
        <f t="shared" si="327"/>
        <v>1</v>
      </c>
      <c r="BY183" s="5">
        <f t="shared" si="328"/>
        <v>1</v>
      </c>
      <c r="BZ183" s="5">
        <f t="shared" si="329"/>
        <v>1</v>
      </c>
      <c r="CA183" s="5">
        <f t="shared" si="330"/>
        <v>1</v>
      </c>
      <c r="CB183" s="5">
        <f t="shared" si="331"/>
        <v>1</v>
      </c>
      <c r="CC183" s="5">
        <f t="shared" si="332"/>
        <v>1</v>
      </c>
      <c r="CD183" s="5" t="str">
        <f t="shared" si="333"/>
        <v>?</v>
      </c>
      <c r="CE183" s="4" t="str">
        <f t="shared" si="334"/>
        <v>Kitöltés rendben!</v>
      </c>
      <c r="CF183" s="5">
        <f t="shared" si="335"/>
        <v>1</v>
      </c>
      <c r="CG183" s="5">
        <f t="shared" si="336"/>
        <v>0</v>
      </c>
      <c r="CH183" s="5">
        <f t="shared" si="337"/>
        <v>1</v>
      </c>
    </row>
    <row r="184" spans="1:86" s="2" customFormat="1" ht="165" hidden="1" customHeight="1" x14ac:dyDescent="0.25">
      <c r="A184" s="1" t="str">
        <f t="shared" ref="A184" si="436">IF($G184="","Nincs VKR kiválasztva!",CE184)</f>
        <v>Kitöltés rendben!</v>
      </c>
      <c r="B184" s="211">
        <v>2</v>
      </c>
      <c r="C184" s="210" t="s">
        <v>108</v>
      </c>
      <c r="D184" s="212" t="s">
        <v>467</v>
      </c>
      <c r="E184" s="212" t="s">
        <v>462</v>
      </c>
      <c r="F184" s="213" t="str">
        <f>VLOOKUP($G184,Összesítő!$B:$F,2,FALSE)</f>
        <v>21-10630-1-007-02-11</v>
      </c>
      <c r="G184" s="210" t="s">
        <v>247</v>
      </c>
      <c r="H184" s="213" t="str">
        <f>AY184&amp;"_"&amp;AW184&amp;"_FIV_"&amp;LEFT(Előlap!$B$6,4)</f>
        <v>4199_181_FIV_2026</v>
      </c>
      <c r="I184" s="213" t="str">
        <f>VLOOKUP($G184,Összesítő!$B:$F,5,FALSE)</f>
        <v>Őriszentpéter, Kisrákos, Nagyrákos, Pankasz, Viszák, Ispánk, Szalafő</v>
      </c>
      <c r="J184" s="213" t="str">
        <f>VLOOKUP($G184,Összesítő!$B:$F,4,FALSE)</f>
        <v>Őriszentpéter Város Önkormányzata, Kisrákos Községi Önkormányzat, Nagyrákos Község Önkormányzata, Pankasz Községi Önkormányzat, Viszák Községi Önkormányzat, Ispánk Község Önkormányzata, Szalafő Község Önkormányzata</v>
      </c>
      <c r="K184" s="7">
        <f t="shared" ref="K184" si="437">N184+O184</f>
        <v>30000</v>
      </c>
      <c r="L184" s="211">
        <v>2028</v>
      </c>
      <c r="M184" s="211">
        <v>2036</v>
      </c>
      <c r="N184" s="13">
        <v>0</v>
      </c>
      <c r="O184" s="8">
        <v>30000</v>
      </c>
      <c r="P184" s="8">
        <v>0</v>
      </c>
      <c r="R184" s="8">
        <v>0</v>
      </c>
      <c r="S184" s="8">
        <v>0</v>
      </c>
      <c r="T184" s="8">
        <v>0</v>
      </c>
      <c r="U184" s="8">
        <v>0</v>
      </c>
      <c r="V184" s="8">
        <v>0</v>
      </c>
      <c r="W184" s="8">
        <v>0</v>
      </c>
      <c r="X184" s="8">
        <v>0</v>
      </c>
      <c r="Y184" s="8">
        <v>0</v>
      </c>
      <c r="Z184" s="8">
        <v>0</v>
      </c>
      <c r="AA184" s="8">
        <v>0</v>
      </c>
      <c r="AB184" s="8">
        <v>0</v>
      </c>
      <c r="AC184" s="7">
        <f t="shared" ref="AC184" si="438">SUM(R184:AB184)</f>
        <v>0</v>
      </c>
      <c r="AD184" s="3" t="str">
        <f t="shared" ref="AD184" si="439">IF($G184="","Nincs VKR kiválasztva!",IF(BA184=0,"Hiányos kitöltés!",BF184))</f>
        <v>Nem rövidtávú a feladat.</v>
      </c>
      <c r="AF184" s="8">
        <v>0</v>
      </c>
      <c r="AG184" s="8">
        <v>0</v>
      </c>
      <c r="AH184" s="8">
        <v>0</v>
      </c>
      <c r="AI184" s="8">
        <v>0</v>
      </c>
      <c r="AJ184" s="8">
        <v>0</v>
      </c>
      <c r="AK184" s="8">
        <v>0</v>
      </c>
      <c r="AL184" s="8">
        <v>0</v>
      </c>
      <c r="AM184" s="8">
        <v>0</v>
      </c>
      <c r="AN184" s="8">
        <v>0</v>
      </c>
      <c r="AO184" s="8">
        <v>0</v>
      </c>
      <c r="AP184" s="8">
        <v>0</v>
      </c>
      <c r="AQ184" s="7">
        <f t="shared" ref="AQ184" si="440">SUM(AF184:AP184)</f>
        <v>0</v>
      </c>
      <c r="AR184" s="210" t="s">
        <v>464</v>
      </c>
      <c r="AS184" s="3" t="str">
        <f t="shared" si="302"/>
        <v>Forráshiányos a feladat!</v>
      </c>
      <c r="AU184" s="212" t="s">
        <v>466</v>
      </c>
      <c r="AV184" s="212" t="s">
        <v>132</v>
      </c>
      <c r="AW184" s="213">
        <f>COUNTA($G$3:G184)</f>
        <v>181</v>
      </c>
      <c r="AY184" s="9">
        <f>VLOOKUP($G184,Összesítő!$B:$F,3,FALSE)</f>
        <v>4199</v>
      </c>
      <c r="AZ184" s="9">
        <f t="shared" si="303"/>
        <v>86</v>
      </c>
      <c r="BA184" s="5">
        <f t="shared" si="304"/>
        <v>1</v>
      </c>
      <c r="BB184" s="5" t="str">
        <f t="shared" si="305"/>
        <v>H</v>
      </c>
      <c r="BC184" s="5">
        <f t="shared" ref="BC184" si="441">IF(OR(BB184="R",BB184="RH"),1,0)</f>
        <v>0</v>
      </c>
      <c r="BD184" s="5">
        <f t="shared" si="307"/>
        <v>0</v>
      </c>
      <c r="BE184" s="5">
        <f t="shared" si="308"/>
        <v>0</v>
      </c>
      <c r="BF184" s="9" t="str">
        <f t="shared" si="309"/>
        <v>Nem rövidtávú a feladat.</v>
      </c>
      <c r="BG184" s="5">
        <f t="shared" si="310"/>
        <v>1</v>
      </c>
      <c r="BH184" s="5">
        <f t="shared" si="311"/>
        <v>1</v>
      </c>
      <c r="BI184" s="5">
        <f t="shared" si="312"/>
        <v>1</v>
      </c>
      <c r="BJ184" s="5">
        <f t="shared" si="313"/>
        <v>1</v>
      </c>
      <c r="BK184" s="5">
        <f t="shared" ref="BK184" si="442">IF(AND($BJ184=1,$O184=$AQ184),1,IF(AND($BJ184=1,$O184&gt;$AQ184,AR184="igen"),1,0))</f>
        <v>1</v>
      </c>
      <c r="BL184" s="4" t="str">
        <f t="shared" si="315"/>
        <v>Forráshiányos a feladat!</v>
      </c>
      <c r="BM184" s="5">
        <f t="shared" si="316"/>
        <v>0</v>
      </c>
      <c r="BN184" s="5">
        <f t="shared" si="317"/>
        <v>1</v>
      </c>
      <c r="BO184" s="5">
        <f t="shared" si="318"/>
        <v>0</v>
      </c>
      <c r="BP184" s="5">
        <f t="shared" si="319"/>
        <v>0</v>
      </c>
      <c r="BQ184" s="5">
        <f t="shared" si="320"/>
        <v>0</v>
      </c>
      <c r="BR184" s="9">
        <f t="shared" si="321"/>
        <v>0</v>
      </c>
      <c r="BS184" s="5">
        <f t="shared" si="322"/>
        <v>0</v>
      </c>
      <c r="BT184" s="5">
        <f t="shared" si="323"/>
        <v>0</v>
      </c>
      <c r="BU184" s="5">
        <f t="shared" si="324"/>
        <v>1</v>
      </c>
      <c r="BV184" s="5">
        <f t="shared" si="325"/>
        <v>1</v>
      </c>
      <c r="BW184" s="5">
        <f t="shared" si="326"/>
        <v>1</v>
      </c>
      <c r="BX184" s="5">
        <f t="shared" si="327"/>
        <v>1</v>
      </c>
      <c r="BY184" s="5">
        <f t="shared" si="328"/>
        <v>1</v>
      </c>
      <c r="BZ184" s="5">
        <f t="shared" si="329"/>
        <v>1</v>
      </c>
      <c r="CA184" s="5">
        <f t="shared" si="330"/>
        <v>1</v>
      </c>
      <c r="CB184" s="5">
        <f t="shared" si="331"/>
        <v>1</v>
      </c>
      <c r="CC184" s="5">
        <f t="shared" si="332"/>
        <v>1</v>
      </c>
      <c r="CD184" s="5" t="str">
        <f t="shared" si="333"/>
        <v>?</v>
      </c>
      <c r="CE184" s="4" t="str">
        <f t="shared" ref="CE184" si="443">IF($BA184=0,$CD184,IF($BG184=0,"I. ütem forrása nincs kitöltve!",IF($BJ184=0,"II. ütem forrása nincs kitöltve!",IF($BD184=1,"Költségek üteme nem megfelelő (az időtartam és a költség üteme eltér)!",IF(AND(BH184=0,$BA184=1,$BJ184=1,$BD184=1),"Kötelező cellák kitöltve, de az I. ütem forrása hibás!",IF(AND(BJ184=0,$BA184=1,$BJ184=1,$BD184=1),"Kötelező cellák kitöltve, de a II. ütem forrása hibás!",IF(AND($BO184=1,$AZ184&lt;30),"Nullás a rövidtávú feladat és rövid (hiányzik) a hozzá tartozó indoklás!",IF(AND($BP184=1,$AZ184&lt;30),"Nullás a hosszútávú feladat és rövid (hiányzik) a hozzá tartozó indoklás!",IF(AND(BN184=1,C184="1811_RENDKÍVÜLI"),"II. ütemre nem tervezhet Rendkívüli feladatot!",IF(BH184=0,AD184,IF(BK184=0,AS184,IF(AND(BC184=1,$P184&gt;$N184),"EM rendelet 2. melléklet terhére elszámolt költség nem lehet nagyobb az I. ütemre tervezett tényleges költségnél!",IF($AC184&gt;$N184,"Többlet forrást jelölt meg az I. ütemnél! A forrás ne legyen több a költségnél.",IF($AQ184&gt;$O184,"Többlet forrást jelölt meg a II. ütemnél! A forrás ne legyen több a költségnél.","Kitöltés rendben!"))))))))))))))</f>
        <v>Kitöltés rendben!</v>
      </c>
      <c r="CF184" s="5">
        <f t="shared" ref="CF184" si="444">IF(A184="Kitöltés rendben!",1,0)</f>
        <v>1</v>
      </c>
      <c r="CG184" s="5">
        <f t="shared" si="336"/>
        <v>0</v>
      </c>
      <c r="CH184" s="5">
        <f t="shared" si="337"/>
        <v>1</v>
      </c>
    </row>
    <row r="185" spans="1:86" s="2" customFormat="1" ht="60" hidden="1" customHeight="1" x14ac:dyDescent="0.25">
      <c r="A185" s="1" t="str">
        <f t="shared" si="297"/>
        <v>Kitöltés rendben!</v>
      </c>
      <c r="B185" s="203">
        <v>2</v>
      </c>
      <c r="C185" s="202" t="s">
        <v>98</v>
      </c>
      <c r="D185" s="204" t="s">
        <v>416</v>
      </c>
      <c r="E185" s="204" t="s">
        <v>462</v>
      </c>
      <c r="F185" s="205" t="str">
        <f>VLOOKUP($G185,Összesítő!$B:$F,2,FALSE)</f>
        <v>21-17020-1-002-01-06</v>
      </c>
      <c r="G185" s="202" t="s">
        <v>303</v>
      </c>
      <c r="H185" s="205" t="str">
        <f>AY185&amp;"_"&amp;AW185&amp;"_FIV_"&amp;LEFT(Előlap!$B$6,4)</f>
        <v>4213_182_FIV_2026</v>
      </c>
      <c r="I185" s="205" t="str">
        <f>VLOOKUP($G185,Összesítő!$B:$F,5,FALSE)</f>
        <v>Bajánsenye, Kercaszomor</v>
      </c>
      <c r="J185" s="205" t="str">
        <f>VLOOKUP($G185,Összesítő!$B:$F,4,FALSE)</f>
        <v>Bajánsenye Község Önkormányzata, Kercaszomor Község Önkormányzata</v>
      </c>
      <c r="K185" s="7">
        <f t="shared" si="298"/>
        <v>80000</v>
      </c>
      <c r="L185" s="203">
        <v>2028</v>
      </c>
      <c r="M185" s="203">
        <v>2028</v>
      </c>
      <c r="N185" s="13">
        <v>0</v>
      </c>
      <c r="O185" s="8">
        <v>80000</v>
      </c>
      <c r="P185" s="8">
        <v>0</v>
      </c>
      <c r="R185" s="8">
        <v>0</v>
      </c>
      <c r="S185" s="8">
        <v>0</v>
      </c>
      <c r="T185" s="8">
        <v>0</v>
      </c>
      <c r="U185" s="8">
        <v>0</v>
      </c>
      <c r="V185" s="8">
        <v>0</v>
      </c>
      <c r="W185" s="8">
        <v>0</v>
      </c>
      <c r="X185" s="8">
        <v>0</v>
      </c>
      <c r="Y185" s="8">
        <v>0</v>
      </c>
      <c r="Z185" s="8">
        <v>0</v>
      </c>
      <c r="AA185" s="8">
        <v>0</v>
      </c>
      <c r="AB185" s="8">
        <v>0</v>
      </c>
      <c r="AC185" s="7">
        <f t="shared" si="299"/>
        <v>0</v>
      </c>
      <c r="AD185" s="3" t="str">
        <f t="shared" si="300"/>
        <v>Nem rövidtávú a feladat.</v>
      </c>
      <c r="AF185" s="8">
        <v>6000</v>
      </c>
      <c r="AG185" s="8">
        <v>0</v>
      </c>
      <c r="AH185" s="8">
        <v>0</v>
      </c>
      <c r="AI185" s="8">
        <v>0</v>
      </c>
      <c r="AJ185" s="8">
        <v>0</v>
      </c>
      <c r="AK185" s="8">
        <v>0</v>
      </c>
      <c r="AL185" s="8">
        <v>0</v>
      </c>
      <c r="AM185" s="8">
        <v>0</v>
      </c>
      <c r="AN185" s="8">
        <v>0</v>
      </c>
      <c r="AO185" s="8">
        <v>0</v>
      </c>
      <c r="AP185" s="8">
        <v>0</v>
      </c>
      <c r="AQ185" s="7">
        <f t="shared" si="301"/>
        <v>6000</v>
      </c>
      <c r="AR185" s="202" t="s">
        <v>464</v>
      </c>
      <c r="AS185" s="3" t="str">
        <f t="shared" si="302"/>
        <v>Forráshiányos a feladat!</v>
      </c>
      <c r="AU185" s="204" t="s">
        <v>466</v>
      </c>
      <c r="AV185" s="204" t="s">
        <v>132</v>
      </c>
      <c r="AW185" s="205">
        <f>COUNTA($G$3:G185)</f>
        <v>182</v>
      </c>
      <c r="AY185" s="9">
        <f>VLOOKUP($G185,Összesítő!$B:$F,3,FALSE)</f>
        <v>4213</v>
      </c>
      <c r="AZ185" s="9">
        <f t="shared" si="303"/>
        <v>86</v>
      </c>
      <c r="BA185" s="5">
        <f t="shared" si="304"/>
        <v>1</v>
      </c>
      <c r="BB185" s="5" t="str">
        <f t="shared" si="305"/>
        <v>H</v>
      </c>
      <c r="BC185" s="5">
        <f t="shared" si="306"/>
        <v>0</v>
      </c>
      <c r="BD185" s="5">
        <f t="shared" si="307"/>
        <v>0</v>
      </c>
      <c r="BE185" s="5">
        <f t="shared" si="308"/>
        <v>0</v>
      </c>
      <c r="BF185" s="9" t="str">
        <f t="shared" si="309"/>
        <v>Nem rövidtávú a feladat.</v>
      </c>
      <c r="BG185" s="5">
        <f t="shared" si="310"/>
        <v>1</v>
      </c>
      <c r="BH185" s="5">
        <f t="shared" si="311"/>
        <v>1</v>
      </c>
      <c r="BI185" s="5">
        <f t="shared" si="312"/>
        <v>1</v>
      </c>
      <c r="BJ185" s="5">
        <f t="shared" si="313"/>
        <v>1</v>
      </c>
      <c r="BK185" s="5">
        <f t="shared" si="314"/>
        <v>1</v>
      </c>
      <c r="BL185" s="4" t="str">
        <f t="shared" si="315"/>
        <v>Forráshiányos a feladat!</v>
      </c>
      <c r="BM185" s="5">
        <f t="shared" si="316"/>
        <v>0</v>
      </c>
      <c r="BN185" s="5">
        <f t="shared" si="317"/>
        <v>1</v>
      </c>
      <c r="BO185" s="5">
        <f t="shared" si="318"/>
        <v>0</v>
      </c>
      <c r="BP185" s="5">
        <f t="shared" si="319"/>
        <v>0</v>
      </c>
      <c r="BQ185" s="5">
        <f t="shared" si="320"/>
        <v>0</v>
      </c>
      <c r="BR185" s="9">
        <f t="shared" si="321"/>
        <v>0</v>
      </c>
      <c r="BS185" s="5">
        <f t="shared" si="322"/>
        <v>0</v>
      </c>
      <c r="BT185" s="5">
        <f t="shared" si="323"/>
        <v>0</v>
      </c>
      <c r="BU185" s="5">
        <f t="shared" si="324"/>
        <v>1</v>
      </c>
      <c r="BV185" s="5">
        <f t="shared" si="325"/>
        <v>1</v>
      </c>
      <c r="BW185" s="5">
        <f t="shared" si="326"/>
        <v>1</v>
      </c>
      <c r="BX185" s="5">
        <f t="shared" si="327"/>
        <v>1</v>
      </c>
      <c r="BY185" s="5">
        <f t="shared" si="328"/>
        <v>1</v>
      </c>
      <c r="BZ185" s="5">
        <f t="shared" si="329"/>
        <v>1</v>
      </c>
      <c r="CA185" s="5">
        <f t="shared" si="330"/>
        <v>1</v>
      </c>
      <c r="CB185" s="5">
        <f t="shared" si="331"/>
        <v>1</v>
      </c>
      <c r="CC185" s="5">
        <f t="shared" si="332"/>
        <v>1</v>
      </c>
      <c r="CD185" s="5" t="str">
        <f t="shared" si="333"/>
        <v>?</v>
      </c>
      <c r="CE185" s="4" t="str">
        <f t="shared" si="334"/>
        <v>Kitöltés rendben!</v>
      </c>
      <c r="CF185" s="5">
        <f t="shared" si="335"/>
        <v>1</v>
      </c>
      <c r="CG185" s="5">
        <f t="shared" si="336"/>
        <v>0</v>
      </c>
      <c r="CH185" s="5">
        <f t="shared" si="337"/>
        <v>1</v>
      </c>
    </row>
    <row r="186" spans="1:86" s="2" customFormat="1" ht="60" hidden="1" customHeight="1" x14ac:dyDescent="0.25">
      <c r="A186" s="1" t="str">
        <f t="shared" si="297"/>
        <v>Kitöltés rendben!</v>
      </c>
      <c r="B186" s="203">
        <v>2</v>
      </c>
      <c r="C186" s="202" t="s">
        <v>75</v>
      </c>
      <c r="D186" s="204" t="s">
        <v>440</v>
      </c>
      <c r="E186" s="204" t="s">
        <v>462</v>
      </c>
      <c r="F186" s="205" t="str">
        <f>VLOOKUP($G186,Összesítő!$B:$F,2,FALSE)</f>
        <v>21-17020-1-002-01-06</v>
      </c>
      <c r="G186" s="202" t="s">
        <v>303</v>
      </c>
      <c r="H186" s="205" t="str">
        <f>AY186&amp;"_"&amp;AW186&amp;"_FIV_"&amp;LEFT(Előlap!$B$6,4)</f>
        <v>4213_183_FIV_2026</v>
      </c>
      <c r="I186" s="205" t="str">
        <f>VLOOKUP($G186,Összesítő!$B:$F,5,FALSE)</f>
        <v>Bajánsenye, Kercaszomor</v>
      </c>
      <c r="J186" s="205" t="str">
        <f>VLOOKUP($G186,Összesítő!$B:$F,4,FALSE)</f>
        <v>Bajánsenye Község Önkormányzata, Kercaszomor Község Önkormányzata</v>
      </c>
      <c r="K186" s="7">
        <f t="shared" si="298"/>
        <v>20000</v>
      </c>
      <c r="L186" s="203">
        <v>2028</v>
      </c>
      <c r="M186" s="203">
        <v>2028</v>
      </c>
      <c r="N186" s="13">
        <v>0</v>
      </c>
      <c r="O186" s="8">
        <v>20000</v>
      </c>
      <c r="P186" s="8">
        <v>0</v>
      </c>
      <c r="R186" s="8">
        <v>0</v>
      </c>
      <c r="S186" s="8">
        <v>0</v>
      </c>
      <c r="T186" s="8">
        <v>0</v>
      </c>
      <c r="U186" s="8">
        <v>0</v>
      </c>
      <c r="V186" s="8">
        <v>0</v>
      </c>
      <c r="W186" s="8">
        <v>0</v>
      </c>
      <c r="X186" s="8">
        <v>0</v>
      </c>
      <c r="Y186" s="8">
        <v>0</v>
      </c>
      <c r="Z186" s="8">
        <v>0</v>
      </c>
      <c r="AA186" s="8">
        <v>0</v>
      </c>
      <c r="AB186" s="8">
        <v>0</v>
      </c>
      <c r="AC186" s="7">
        <f t="shared" si="299"/>
        <v>0</v>
      </c>
      <c r="AD186" s="3" t="str">
        <f t="shared" si="300"/>
        <v>Nem rövidtávú a feladat.</v>
      </c>
      <c r="AF186" s="8">
        <v>1400</v>
      </c>
      <c r="AG186" s="8">
        <v>0</v>
      </c>
      <c r="AH186" s="8">
        <v>0</v>
      </c>
      <c r="AI186" s="8">
        <v>0</v>
      </c>
      <c r="AJ186" s="8">
        <v>0</v>
      </c>
      <c r="AK186" s="8">
        <v>0</v>
      </c>
      <c r="AL186" s="8">
        <v>0</v>
      </c>
      <c r="AM186" s="8">
        <v>0</v>
      </c>
      <c r="AN186" s="8">
        <v>0</v>
      </c>
      <c r="AO186" s="8">
        <v>0</v>
      </c>
      <c r="AP186" s="8">
        <v>0</v>
      </c>
      <c r="AQ186" s="7">
        <f t="shared" si="301"/>
        <v>1400</v>
      </c>
      <c r="AR186" s="202" t="s">
        <v>464</v>
      </c>
      <c r="AS186" s="3" t="str">
        <f t="shared" si="302"/>
        <v>Forráshiányos a feladat!</v>
      </c>
      <c r="AU186" s="204" t="s">
        <v>466</v>
      </c>
      <c r="AV186" s="204" t="s">
        <v>132</v>
      </c>
      <c r="AW186" s="205">
        <f>COUNTA($G$3:G186)</f>
        <v>183</v>
      </c>
      <c r="AY186" s="9">
        <f>VLOOKUP($G186,Összesítő!$B:$F,3,FALSE)</f>
        <v>4213</v>
      </c>
      <c r="AZ186" s="9">
        <f t="shared" si="303"/>
        <v>86</v>
      </c>
      <c r="BA186" s="5">
        <f t="shared" si="304"/>
        <v>1</v>
      </c>
      <c r="BB186" s="5" t="str">
        <f t="shared" si="305"/>
        <v>H</v>
      </c>
      <c r="BC186" s="5">
        <f t="shared" si="306"/>
        <v>0</v>
      </c>
      <c r="BD186" s="5">
        <f t="shared" si="307"/>
        <v>0</v>
      </c>
      <c r="BE186" s="5">
        <f t="shared" si="308"/>
        <v>0</v>
      </c>
      <c r="BF186" s="9" t="str">
        <f t="shared" si="309"/>
        <v>Nem rövidtávú a feladat.</v>
      </c>
      <c r="BG186" s="5">
        <f t="shared" si="310"/>
        <v>1</v>
      </c>
      <c r="BH186" s="5">
        <f t="shared" si="311"/>
        <v>1</v>
      </c>
      <c r="BI186" s="5">
        <f t="shared" si="312"/>
        <v>1</v>
      </c>
      <c r="BJ186" s="5">
        <f t="shared" si="313"/>
        <v>1</v>
      </c>
      <c r="BK186" s="5">
        <f t="shared" si="314"/>
        <v>1</v>
      </c>
      <c r="BL186" s="4" t="str">
        <f t="shared" si="315"/>
        <v>Forráshiányos a feladat!</v>
      </c>
      <c r="BM186" s="5">
        <f t="shared" si="316"/>
        <v>0</v>
      </c>
      <c r="BN186" s="5">
        <f t="shared" si="317"/>
        <v>1</v>
      </c>
      <c r="BO186" s="5">
        <f t="shared" si="318"/>
        <v>0</v>
      </c>
      <c r="BP186" s="5">
        <f t="shared" si="319"/>
        <v>0</v>
      </c>
      <c r="BQ186" s="5">
        <f t="shared" si="320"/>
        <v>0</v>
      </c>
      <c r="BR186" s="9">
        <f t="shared" si="321"/>
        <v>0</v>
      </c>
      <c r="BS186" s="5">
        <f t="shared" si="322"/>
        <v>0</v>
      </c>
      <c r="BT186" s="5">
        <f t="shared" si="323"/>
        <v>0</v>
      </c>
      <c r="BU186" s="5">
        <f t="shared" si="324"/>
        <v>1</v>
      </c>
      <c r="BV186" s="5">
        <f t="shared" si="325"/>
        <v>1</v>
      </c>
      <c r="BW186" s="5">
        <f t="shared" si="326"/>
        <v>1</v>
      </c>
      <c r="BX186" s="5">
        <f t="shared" si="327"/>
        <v>1</v>
      </c>
      <c r="BY186" s="5">
        <f t="shared" si="328"/>
        <v>1</v>
      </c>
      <c r="BZ186" s="5">
        <f t="shared" si="329"/>
        <v>1</v>
      </c>
      <c r="CA186" s="5">
        <f t="shared" si="330"/>
        <v>1</v>
      </c>
      <c r="CB186" s="5">
        <f t="shared" si="331"/>
        <v>1</v>
      </c>
      <c r="CC186" s="5">
        <f t="shared" si="332"/>
        <v>1</v>
      </c>
      <c r="CD186" s="5" t="str">
        <f t="shared" si="333"/>
        <v>?</v>
      </c>
      <c r="CE186" s="4" t="str">
        <f t="shared" si="334"/>
        <v>Kitöltés rendben!</v>
      </c>
      <c r="CF186" s="5">
        <f t="shared" si="335"/>
        <v>1</v>
      </c>
      <c r="CG186" s="5">
        <f t="shared" si="336"/>
        <v>0</v>
      </c>
      <c r="CH186" s="5">
        <f t="shared" si="337"/>
        <v>1</v>
      </c>
    </row>
    <row r="187" spans="1:86" s="2" customFormat="1" ht="60" hidden="1" customHeight="1" x14ac:dyDescent="0.25">
      <c r="A187" s="1" t="str">
        <f t="shared" ref="A187" si="445">IF($G187="","Nincs VKR kiválasztva!",CE187)</f>
        <v>Kitöltés rendben!</v>
      </c>
      <c r="B187" s="211">
        <v>2</v>
      </c>
      <c r="C187" s="210" t="s">
        <v>108</v>
      </c>
      <c r="D187" s="212" t="s">
        <v>467</v>
      </c>
      <c r="E187" s="212" t="s">
        <v>462</v>
      </c>
      <c r="F187" s="213" t="str">
        <f>VLOOKUP($G187,Összesítő!$B:$F,2,FALSE)</f>
        <v>21-17020-1-002-01-06</v>
      </c>
      <c r="G187" s="210" t="s">
        <v>303</v>
      </c>
      <c r="H187" s="213" t="str">
        <f>AY187&amp;"_"&amp;AW187&amp;"_FIV_"&amp;LEFT(Előlap!$B$6,4)</f>
        <v>4213_184_FIV_2026</v>
      </c>
      <c r="I187" s="213" t="str">
        <f>VLOOKUP($G187,Összesítő!$B:$F,5,FALSE)</f>
        <v>Bajánsenye, Kercaszomor</v>
      </c>
      <c r="J187" s="213" t="str">
        <f>VLOOKUP($G187,Összesítő!$B:$F,4,FALSE)</f>
        <v>Bajánsenye Község Önkormányzata, Kercaszomor Község Önkormányzata</v>
      </c>
      <c r="K187" s="7">
        <f t="shared" ref="K187" si="446">N187+O187</f>
        <v>20000</v>
      </c>
      <c r="L187" s="211">
        <v>2028</v>
      </c>
      <c r="M187" s="211">
        <v>2036</v>
      </c>
      <c r="N187" s="13">
        <v>0</v>
      </c>
      <c r="O187" s="8">
        <v>20000</v>
      </c>
      <c r="P187" s="8">
        <v>0</v>
      </c>
      <c r="R187" s="8">
        <v>0</v>
      </c>
      <c r="S187" s="8">
        <v>0</v>
      </c>
      <c r="T187" s="8">
        <v>0</v>
      </c>
      <c r="U187" s="8">
        <v>0</v>
      </c>
      <c r="V187" s="8">
        <v>0</v>
      </c>
      <c r="W187" s="8">
        <v>0</v>
      </c>
      <c r="X187" s="8">
        <v>0</v>
      </c>
      <c r="Y187" s="8">
        <v>0</v>
      </c>
      <c r="Z187" s="8">
        <v>0</v>
      </c>
      <c r="AA187" s="8">
        <v>0</v>
      </c>
      <c r="AB187" s="8">
        <v>0</v>
      </c>
      <c r="AC187" s="7">
        <f t="shared" ref="AC187" si="447">SUM(R187:AB187)</f>
        <v>0</v>
      </c>
      <c r="AD187" s="3" t="str">
        <f t="shared" ref="AD187" si="448">IF($G187="","Nincs VKR kiválasztva!",IF(BA187=0,"Hiányos kitöltés!",BF187))</f>
        <v>Nem rövidtávú a feladat.</v>
      </c>
      <c r="AF187" s="8">
        <v>0</v>
      </c>
      <c r="AG187" s="8">
        <v>0</v>
      </c>
      <c r="AH187" s="8">
        <v>0</v>
      </c>
      <c r="AI187" s="8">
        <v>0</v>
      </c>
      <c r="AJ187" s="8">
        <v>0</v>
      </c>
      <c r="AK187" s="8">
        <v>0</v>
      </c>
      <c r="AL187" s="8">
        <v>0</v>
      </c>
      <c r="AM187" s="8">
        <v>0</v>
      </c>
      <c r="AN187" s="8">
        <v>0</v>
      </c>
      <c r="AO187" s="8">
        <v>0</v>
      </c>
      <c r="AP187" s="8">
        <v>0</v>
      </c>
      <c r="AQ187" s="7">
        <f t="shared" ref="AQ187" si="449">SUM(AF187:AP187)</f>
        <v>0</v>
      </c>
      <c r="AR187" s="210" t="s">
        <v>464</v>
      </c>
      <c r="AS187" s="3" t="str">
        <f t="shared" si="302"/>
        <v>Forráshiányos a feladat!</v>
      </c>
      <c r="AU187" s="212" t="s">
        <v>466</v>
      </c>
      <c r="AV187" s="212" t="s">
        <v>132</v>
      </c>
      <c r="AW187" s="213">
        <f>COUNTA($G$3:G187)</f>
        <v>184</v>
      </c>
      <c r="AY187" s="9">
        <f>VLOOKUP($G187,Összesítő!$B:$F,3,FALSE)</f>
        <v>4213</v>
      </c>
      <c r="AZ187" s="9">
        <f t="shared" si="303"/>
        <v>86</v>
      </c>
      <c r="BA187" s="5">
        <f t="shared" si="304"/>
        <v>1</v>
      </c>
      <c r="BB187" s="5" t="str">
        <f t="shared" si="305"/>
        <v>H</v>
      </c>
      <c r="BC187" s="5">
        <f t="shared" ref="BC187" si="450">IF(OR(BB187="R",BB187="RH"),1,0)</f>
        <v>0</v>
      </c>
      <c r="BD187" s="5">
        <f t="shared" si="307"/>
        <v>0</v>
      </c>
      <c r="BE187" s="5">
        <f t="shared" si="308"/>
        <v>0</v>
      </c>
      <c r="BF187" s="9" t="str">
        <f t="shared" si="309"/>
        <v>Nem rövidtávú a feladat.</v>
      </c>
      <c r="BG187" s="5">
        <f t="shared" si="310"/>
        <v>1</v>
      </c>
      <c r="BH187" s="5">
        <f t="shared" si="311"/>
        <v>1</v>
      </c>
      <c r="BI187" s="5">
        <f t="shared" si="312"/>
        <v>1</v>
      </c>
      <c r="BJ187" s="5">
        <f t="shared" si="313"/>
        <v>1</v>
      </c>
      <c r="BK187" s="5">
        <f t="shared" ref="BK187" si="451">IF(AND($BJ187=1,$O187=$AQ187),1,IF(AND($BJ187=1,$O187&gt;$AQ187,AR187="igen"),1,0))</f>
        <v>1</v>
      </c>
      <c r="BL187" s="4" t="str">
        <f t="shared" si="315"/>
        <v>Forráshiányos a feladat!</v>
      </c>
      <c r="BM187" s="5">
        <f t="shared" si="316"/>
        <v>0</v>
      </c>
      <c r="BN187" s="5">
        <f t="shared" si="317"/>
        <v>1</v>
      </c>
      <c r="BO187" s="5">
        <f t="shared" si="318"/>
        <v>0</v>
      </c>
      <c r="BP187" s="5">
        <f t="shared" si="319"/>
        <v>0</v>
      </c>
      <c r="BQ187" s="5">
        <f t="shared" si="320"/>
        <v>0</v>
      </c>
      <c r="BR187" s="9">
        <f t="shared" si="321"/>
        <v>0</v>
      </c>
      <c r="BS187" s="5">
        <f t="shared" si="322"/>
        <v>0</v>
      </c>
      <c r="BT187" s="5">
        <f t="shared" si="323"/>
        <v>0</v>
      </c>
      <c r="BU187" s="5">
        <f t="shared" si="324"/>
        <v>1</v>
      </c>
      <c r="BV187" s="5">
        <f t="shared" si="325"/>
        <v>1</v>
      </c>
      <c r="BW187" s="5">
        <f t="shared" si="326"/>
        <v>1</v>
      </c>
      <c r="BX187" s="5">
        <f t="shared" si="327"/>
        <v>1</v>
      </c>
      <c r="BY187" s="5">
        <f t="shared" si="328"/>
        <v>1</v>
      </c>
      <c r="BZ187" s="5">
        <f t="shared" si="329"/>
        <v>1</v>
      </c>
      <c r="CA187" s="5">
        <f t="shared" si="330"/>
        <v>1</v>
      </c>
      <c r="CB187" s="5">
        <f t="shared" si="331"/>
        <v>1</v>
      </c>
      <c r="CC187" s="5">
        <f t="shared" si="332"/>
        <v>1</v>
      </c>
      <c r="CD187" s="5" t="str">
        <f t="shared" si="333"/>
        <v>?</v>
      </c>
      <c r="CE187" s="4" t="str">
        <f t="shared" ref="CE187" si="452">IF($BA187=0,$CD187,IF($BG187=0,"I. ütem forrása nincs kitöltve!",IF($BJ187=0,"II. ütem forrása nincs kitöltve!",IF($BD187=1,"Költségek üteme nem megfelelő (az időtartam és a költség üteme eltér)!",IF(AND(BH187=0,$BA187=1,$BJ187=1,$BD187=1),"Kötelező cellák kitöltve, de az I. ütem forrása hibás!",IF(AND(BJ187=0,$BA187=1,$BJ187=1,$BD187=1),"Kötelező cellák kitöltve, de a II. ütem forrása hibás!",IF(AND($BO187=1,$AZ187&lt;30),"Nullás a rövidtávú feladat és rövid (hiányzik) a hozzá tartozó indoklás!",IF(AND($BP187=1,$AZ187&lt;30),"Nullás a hosszútávú feladat és rövid (hiányzik) a hozzá tartozó indoklás!",IF(AND(BN187=1,C187="1811_RENDKÍVÜLI"),"II. ütemre nem tervezhet Rendkívüli feladatot!",IF(BH187=0,AD187,IF(BK187=0,AS187,IF(AND(BC187=1,$P187&gt;$N187),"EM rendelet 2. melléklet terhére elszámolt költség nem lehet nagyobb az I. ütemre tervezett tényleges költségnél!",IF($AC187&gt;$N187,"Többlet forrást jelölt meg az I. ütemnél! A forrás ne legyen több a költségnél.",IF($AQ187&gt;$O187,"Többlet forrást jelölt meg a II. ütemnél! A forrás ne legyen több a költségnél.","Kitöltés rendben!"))))))))))))))</f>
        <v>Kitöltés rendben!</v>
      </c>
      <c r="CF187" s="5">
        <f t="shared" ref="CF187" si="453">IF(A187="Kitöltés rendben!",1,0)</f>
        <v>1</v>
      </c>
      <c r="CG187" s="5">
        <f t="shared" si="336"/>
        <v>0</v>
      </c>
      <c r="CH187" s="5">
        <f t="shared" si="337"/>
        <v>1</v>
      </c>
    </row>
    <row r="188" spans="1:86" s="2" customFormat="1" ht="60" hidden="1" customHeight="1" x14ac:dyDescent="0.25">
      <c r="A188" s="1" t="str">
        <f t="shared" si="297"/>
        <v>Kitöltés rendben!</v>
      </c>
      <c r="B188" s="203">
        <v>0</v>
      </c>
      <c r="C188" s="202" t="s">
        <v>113</v>
      </c>
      <c r="D188" s="204" t="s">
        <v>420</v>
      </c>
      <c r="E188" s="204" t="s">
        <v>462</v>
      </c>
      <c r="F188" s="205" t="str">
        <f>VLOOKUP($G188,Összesítő!$B:$F,2,FALSE)</f>
        <v>21-17020-1-002-01-06</v>
      </c>
      <c r="G188" s="202" t="s">
        <v>303</v>
      </c>
      <c r="H188" s="205" t="str">
        <f>AY188&amp;"_"&amp;AW188&amp;"_FIV_"&amp;LEFT(Előlap!$B$6,4)</f>
        <v>4213_185_FIV_2026</v>
      </c>
      <c r="I188" s="205" t="str">
        <f>VLOOKUP($G188,Összesítő!$B:$F,5,FALSE)</f>
        <v>Bajánsenye, Kercaszomor</v>
      </c>
      <c r="J188" s="205" t="str">
        <f>VLOOKUP($G188,Összesítő!$B:$F,4,FALSE)</f>
        <v>Bajánsenye Község Önkormányzata, Kercaszomor Község Önkormányzata</v>
      </c>
      <c r="K188" s="7">
        <f t="shared" si="298"/>
        <v>0</v>
      </c>
      <c r="L188" s="203">
        <v>2027</v>
      </c>
      <c r="M188" s="203">
        <v>2027</v>
      </c>
      <c r="N188" s="13">
        <v>0</v>
      </c>
      <c r="O188" s="8">
        <v>0</v>
      </c>
      <c r="P188" s="8">
        <v>0</v>
      </c>
      <c r="R188" s="8">
        <v>0</v>
      </c>
      <c r="S188" s="8">
        <v>0</v>
      </c>
      <c r="T188" s="8">
        <v>0</v>
      </c>
      <c r="U188" s="8">
        <v>0</v>
      </c>
      <c r="V188" s="8">
        <v>0</v>
      </c>
      <c r="W188" s="8">
        <v>0</v>
      </c>
      <c r="X188" s="8">
        <v>0</v>
      </c>
      <c r="Y188" s="8">
        <v>0</v>
      </c>
      <c r="Z188" s="8">
        <v>0</v>
      </c>
      <c r="AA188" s="8">
        <v>0</v>
      </c>
      <c r="AB188" s="8">
        <v>0</v>
      </c>
      <c r="AC188" s="7">
        <f t="shared" si="299"/>
        <v>0</v>
      </c>
      <c r="AD188" s="3" t="str">
        <f t="shared" si="300"/>
        <v>A forrás egyenlő a költséggel (I.ütem).</v>
      </c>
      <c r="AF188" s="8">
        <v>0</v>
      </c>
      <c r="AG188" s="8">
        <v>0</v>
      </c>
      <c r="AH188" s="8">
        <v>0</v>
      </c>
      <c r="AI188" s="8">
        <v>0</v>
      </c>
      <c r="AJ188" s="8">
        <v>0</v>
      </c>
      <c r="AK188" s="8">
        <v>0</v>
      </c>
      <c r="AL188" s="8">
        <v>0</v>
      </c>
      <c r="AM188" s="8">
        <v>0</v>
      </c>
      <c r="AN188" s="8">
        <v>0</v>
      </c>
      <c r="AO188" s="8">
        <v>0</v>
      </c>
      <c r="AP188" s="8">
        <v>0</v>
      </c>
      <c r="AQ188" s="7">
        <f t="shared" si="301"/>
        <v>0</v>
      </c>
      <c r="AR188" s="202" t="s">
        <v>464</v>
      </c>
      <c r="AS188" s="3" t="str">
        <f t="shared" si="302"/>
        <v>Nem hosszútávú a feladat.</v>
      </c>
      <c r="AU188" s="204" t="s">
        <v>466</v>
      </c>
      <c r="AV188" s="204" t="s">
        <v>132</v>
      </c>
      <c r="AW188" s="205">
        <f>COUNTA($G$3:G188)</f>
        <v>185</v>
      </c>
      <c r="AY188" s="9">
        <f>VLOOKUP($G188,Összesítő!$B:$F,3,FALSE)</f>
        <v>4213</v>
      </c>
      <c r="AZ188" s="9">
        <f t="shared" si="303"/>
        <v>86</v>
      </c>
      <c r="BA188" s="5">
        <f t="shared" si="304"/>
        <v>1</v>
      </c>
      <c r="BB188" s="5" t="str">
        <f t="shared" si="305"/>
        <v>R</v>
      </c>
      <c r="BC188" s="5">
        <f t="shared" si="306"/>
        <v>1</v>
      </c>
      <c r="BD188" s="5">
        <f t="shared" si="307"/>
        <v>0</v>
      </c>
      <c r="BE188" s="5">
        <f t="shared" si="308"/>
        <v>0</v>
      </c>
      <c r="BF188" s="9" t="str">
        <f t="shared" si="309"/>
        <v>A forrás egyenlő a költséggel (I.ütem).</v>
      </c>
      <c r="BG188" s="5">
        <f t="shared" si="310"/>
        <v>1</v>
      </c>
      <c r="BH188" s="5">
        <f t="shared" si="311"/>
        <v>1</v>
      </c>
      <c r="BI188" s="5">
        <f t="shared" si="312"/>
        <v>0</v>
      </c>
      <c r="BJ188" s="5">
        <f t="shared" si="313"/>
        <v>1</v>
      </c>
      <c r="BK188" s="5">
        <f t="shared" si="314"/>
        <v>1</v>
      </c>
      <c r="BL188" s="4" t="str">
        <f t="shared" si="315"/>
        <v>Nem hosszútávú a feladat.</v>
      </c>
      <c r="BM188" s="5">
        <f t="shared" si="316"/>
        <v>1</v>
      </c>
      <c r="BN188" s="5">
        <f t="shared" si="317"/>
        <v>0</v>
      </c>
      <c r="BO188" s="5">
        <f t="shared" si="318"/>
        <v>1</v>
      </c>
      <c r="BP188" s="5">
        <f t="shared" si="319"/>
        <v>0</v>
      </c>
      <c r="BQ188" s="5">
        <f t="shared" si="320"/>
        <v>1</v>
      </c>
      <c r="BR188" s="9" t="str">
        <f t="shared" si="321"/>
        <v>Nincs hosszútávú terv!</v>
      </c>
      <c r="BS188" s="5">
        <f t="shared" si="322"/>
        <v>1</v>
      </c>
      <c r="BT188" s="5">
        <f t="shared" si="323"/>
        <v>0</v>
      </c>
      <c r="BU188" s="5">
        <f t="shared" si="324"/>
        <v>1</v>
      </c>
      <c r="BV188" s="5">
        <f t="shared" si="325"/>
        <v>1</v>
      </c>
      <c r="BW188" s="5">
        <f t="shared" si="326"/>
        <v>1</v>
      </c>
      <c r="BX188" s="5">
        <f t="shared" si="327"/>
        <v>1</v>
      </c>
      <c r="BY188" s="5">
        <f t="shared" si="328"/>
        <v>1</v>
      </c>
      <c r="BZ188" s="5">
        <f t="shared" si="329"/>
        <v>1</v>
      </c>
      <c r="CA188" s="5">
        <f t="shared" si="330"/>
        <v>1</v>
      </c>
      <c r="CB188" s="5">
        <f t="shared" si="331"/>
        <v>1</v>
      </c>
      <c r="CC188" s="5">
        <f t="shared" si="332"/>
        <v>1</v>
      </c>
      <c r="CD188" s="5" t="str">
        <f t="shared" si="333"/>
        <v>?</v>
      </c>
      <c r="CE188" s="4" t="str">
        <f t="shared" si="334"/>
        <v>Kitöltés rendben!</v>
      </c>
      <c r="CF188" s="5">
        <f t="shared" si="335"/>
        <v>1</v>
      </c>
      <c r="CG188" s="5">
        <f t="shared" si="336"/>
        <v>1</v>
      </c>
      <c r="CH188" s="5">
        <f t="shared" si="337"/>
        <v>0</v>
      </c>
    </row>
    <row r="189" spans="1:86" s="2" customFormat="1" ht="60" hidden="1" customHeight="1" x14ac:dyDescent="0.25">
      <c r="A189" s="1" t="str">
        <f t="shared" si="297"/>
        <v>Kitöltés rendben!</v>
      </c>
      <c r="B189" s="203">
        <v>2</v>
      </c>
      <c r="C189" s="202" t="s">
        <v>98</v>
      </c>
      <c r="D189" s="204" t="s">
        <v>416</v>
      </c>
      <c r="E189" s="204" t="s">
        <v>462</v>
      </c>
      <c r="F189" s="205" t="str">
        <f>VLOOKUP($G189,Összesítő!$B:$F,2,FALSE)</f>
        <v>21-07667-1-001-01-00</v>
      </c>
      <c r="G189" s="202" t="s">
        <v>235</v>
      </c>
      <c r="H189" s="205" t="str">
        <f>AY189&amp;"_"&amp;AW189&amp;"_FIV_"&amp;LEFT(Előlap!$B$6,4)</f>
        <v>4196_186_FIV_2026</v>
      </c>
      <c r="I189" s="205" t="str">
        <f>VLOOKUP($G189,Összesítő!$B:$F,5,FALSE)</f>
        <v>Oszkó</v>
      </c>
      <c r="J189" s="205" t="str">
        <f>VLOOKUP($G189,Összesítő!$B:$F,4,FALSE)</f>
        <v>Oszkó Község Önkormányzata</v>
      </c>
      <c r="K189" s="7">
        <f t="shared" si="298"/>
        <v>35000</v>
      </c>
      <c r="L189" s="203">
        <v>2028</v>
      </c>
      <c r="M189" s="203">
        <v>2034</v>
      </c>
      <c r="N189" s="13">
        <v>0</v>
      </c>
      <c r="O189" s="8">
        <v>35000</v>
      </c>
      <c r="P189" s="8">
        <v>0</v>
      </c>
      <c r="R189" s="8">
        <v>0</v>
      </c>
      <c r="S189" s="8">
        <v>0</v>
      </c>
      <c r="T189" s="8">
        <v>0</v>
      </c>
      <c r="U189" s="8">
        <v>0</v>
      </c>
      <c r="V189" s="8">
        <v>0</v>
      </c>
      <c r="W189" s="8">
        <v>0</v>
      </c>
      <c r="X189" s="8">
        <v>0</v>
      </c>
      <c r="Y189" s="8">
        <v>0</v>
      </c>
      <c r="Z189" s="8">
        <v>0</v>
      </c>
      <c r="AA189" s="8">
        <v>0</v>
      </c>
      <c r="AB189" s="8">
        <v>0</v>
      </c>
      <c r="AC189" s="7">
        <f t="shared" si="299"/>
        <v>0</v>
      </c>
      <c r="AD189" s="3" t="str">
        <f t="shared" si="300"/>
        <v>Nem rövidtávú a feladat.</v>
      </c>
      <c r="AF189" s="8">
        <v>0</v>
      </c>
      <c r="AG189" s="8">
        <v>0</v>
      </c>
      <c r="AH189" s="8">
        <v>0</v>
      </c>
      <c r="AI189" s="8">
        <v>0</v>
      </c>
      <c r="AJ189" s="8">
        <v>0</v>
      </c>
      <c r="AK189" s="8">
        <v>0</v>
      </c>
      <c r="AL189" s="8">
        <v>0</v>
      </c>
      <c r="AM189" s="8">
        <v>0</v>
      </c>
      <c r="AN189" s="8">
        <v>0</v>
      </c>
      <c r="AO189" s="8">
        <v>0</v>
      </c>
      <c r="AP189" s="8">
        <v>0</v>
      </c>
      <c r="AQ189" s="7">
        <f t="shared" si="301"/>
        <v>0</v>
      </c>
      <c r="AR189" s="202" t="s">
        <v>464</v>
      </c>
      <c r="AS189" s="3" t="str">
        <f t="shared" si="302"/>
        <v>Forráshiányos a feladat!</v>
      </c>
      <c r="AU189" s="204" t="s">
        <v>466</v>
      </c>
      <c r="AV189" s="204" t="s">
        <v>132</v>
      </c>
      <c r="AW189" s="205">
        <f>COUNTA($G$3:G189)</f>
        <v>186</v>
      </c>
      <c r="AY189" s="9">
        <f>VLOOKUP($G189,Összesítő!$B:$F,3,FALSE)</f>
        <v>4196</v>
      </c>
      <c r="AZ189" s="9">
        <f t="shared" si="303"/>
        <v>86</v>
      </c>
      <c r="BA189" s="5">
        <f t="shared" si="304"/>
        <v>1</v>
      </c>
      <c r="BB189" s="5" t="str">
        <f t="shared" si="305"/>
        <v>H</v>
      </c>
      <c r="BC189" s="5">
        <f t="shared" si="306"/>
        <v>0</v>
      </c>
      <c r="BD189" s="5">
        <f t="shared" si="307"/>
        <v>0</v>
      </c>
      <c r="BE189" s="5">
        <f t="shared" si="308"/>
        <v>0</v>
      </c>
      <c r="BF189" s="9" t="str">
        <f t="shared" si="309"/>
        <v>Nem rövidtávú a feladat.</v>
      </c>
      <c r="BG189" s="5">
        <f t="shared" si="310"/>
        <v>1</v>
      </c>
      <c r="BH189" s="5">
        <f t="shared" si="311"/>
        <v>1</v>
      </c>
      <c r="BI189" s="5">
        <f t="shared" si="312"/>
        <v>1</v>
      </c>
      <c r="BJ189" s="5">
        <f t="shared" si="313"/>
        <v>1</v>
      </c>
      <c r="BK189" s="5">
        <f t="shared" si="314"/>
        <v>1</v>
      </c>
      <c r="BL189" s="4" t="str">
        <f t="shared" si="315"/>
        <v>Forráshiányos a feladat!</v>
      </c>
      <c r="BM189" s="5">
        <f t="shared" si="316"/>
        <v>0</v>
      </c>
      <c r="BN189" s="5">
        <f t="shared" si="317"/>
        <v>1</v>
      </c>
      <c r="BO189" s="5">
        <f t="shared" si="318"/>
        <v>0</v>
      </c>
      <c r="BP189" s="5">
        <f t="shared" si="319"/>
        <v>0</v>
      </c>
      <c r="BQ189" s="5">
        <f t="shared" si="320"/>
        <v>0</v>
      </c>
      <c r="BR189" s="9">
        <f t="shared" si="321"/>
        <v>0</v>
      </c>
      <c r="BS189" s="5">
        <f t="shared" si="322"/>
        <v>0</v>
      </c>
      <c r="BT189" s="5">
        <f t="shared" si="323"/>
        <v>0</v>
      </c>
      <c r="BU189" s="5">
        <f t="shared" si="324"/>
        <v>1</v>
      </c>
      <c r="BV189" s="5">
        <f t="shared" si="325"/>
        <v>1</v>
      </c>
      <c r="BW189" s="5">
        <f t="shared" si="326"/>
        <v>1</v>
      </c>
      <c r="BX189" s="5">
        <f t="shared" si="327"/>
        <v>1</v>
      </c>
      <c r="BY189" s="5">
        <f t="shared" si="328"/>
        <v>1</v>
      </c>
      <c r="BZ189" s="5">
        <f t="shared" si="329"/>
        <v>1</v>
      </c>
      <c r="CA189" s="5">
        <f t="shared" si="330"/>
        <v>1</v>
      </c>
      <c r="CB189" s="5">
        <f t="shared" si="331"/>
        <v>1</v>
      </c>
      <c r="CC189" s="5">
        <f t="shared" si="332"/>
        <v>1</v>
      </c>
      <c r="CD189" s="5" t="str">
        <f t="shared" si="333"/>
        <v>?</v>
      </c>
      <c r="CE189" s="4" t="str">
        <f t="shared" si="334"/>
        <v>Kitöltés rendben!</v>
      </c>
      <c r="CF189" s="5">
        <f t="shared" si="335"/>
        <v>1</v>
      </c>
      <c r="CG189" s="5">
        <f t="shared" si="336"/>
        <v>0</v>
      </c>
      <c r="CH189" s="5">
        <f t="shared" si="337"/>
        <v>1</v>
      </c>
    </row>
    <row r="190" spans="1:86" s="2" customFormat="1" ht="60" hidden="1" customHeight="1" x14ac:dyDescent="0.25">
      <c r="A190" s="1" t="str">
        <f t="shared" ref="A190" si="454">IF($G190="","Nincs VKR kiválasztva!",CE190)</f>
        <v>Kitöltés rendben!</v>
      </c>
      <c r="B190" s="211">
        <v>2</v>
      </c>
      <c r="C190" s="210" t="s">
        <v>108</v>
      </c>
      <c r="D190" s="212" t="s">
        <v>467</v>
      </c>
      <c r="E190" s="212" t="s">
        <v>462</v>
      </c>
      <c r="F190" s="213" t="str">
        <f>VLOOKUP($G190,Összesítő!$B:$F,2,FALSE)</f>
        <v>21-07667-1-001-01-00</v>
      </c>
      <c r="G190" s="210" t="s">
        <v>235</v>
      </c>
      <c r="H190" s="213" t="str">
        <f>AY190&amp;"_"&amp;AW190&amp;"_FIV_"&amp;LEFT(Előlap!$B$6,4)</f>
        <v>4196_187_FIV_2026</v>
      </c>
      <c r="I190" s="213" t="str">
        <f>VLOOKUP($G190,Összesítő!$B:$F,5,FALSE)</f>
        <v>Oszkó</v>
      </c>
      <c r="J190" s="213" t="str">
        <f>VLOOKUP($G190,Összesítő!$B:$F,4,FALSE)</f>
        <v>Oszkó Község Önkormányzata</v>
      </c>
      <c r="K190" s="7">
        <f t="shared" ref="K190" si="455">N190+O190</f>
        <v>20000</v>
      </c>
      <c r="L190" s="211">
        <v>2028</v>
      </c>
      <c r="M190" s="211">
        <v>2036</v>
      </c>
      <c r="N190" s="13">
        <v>0</v>
      </c>
      <c r="O190" s="8">
        <v>20000</v>
      </c>
      <c r="P190" s="8">
        <v>0</v>
      </c>
      <c r="R190" s="8">
        <v>0</v>
      </c>
      <c r="S190" s="8">
        <v>0</v>
      </c>
      <c r="T190" s="8">
        <v>0</v>
      </c>
      <c r="U190" s="8">
        <v>0</v>
      </c>
      <c r="V190" s="8">
        <v>0</v>
      </c>
      <c r="W190" s="8">
        <v>0</v>
      </c>
      <c r="X190" s="8">
        <v>0</v>
      </c>
      <c r="Y190" s="8">
        <v>0</v>
      </c>
      <c r="Z190" s="8">
        <v>0</v>
      </c>
      <c r="AA190" s="8">
        <v>0</v>
      </c>
      <c r="AB190" s="8">
        <v>0</v>
      </c>
      <c r="AC190" s="7">
        <f t="shared" ref="AC190" si="456">SUM(R190:AB190)</f>
        <v>0</v>
      </c>
      <c r="AD190" s="3" t="str">
        <f t="shared" ref="AD190" si="457">IF($G190="","Nincs VKR kiválasztva!",IF(BA190=0,"Hiányos kitöltés!",BF190))</f>
        <v>Nem rövidtávú a feladat.</v>
      </c>
      <c r="AF190" s="8">
        <v>0</v>
      </c>
      <c r="AG190" s="8">
        <v>0</v>
      </c>
      <c r="AH190" s="8">
        <v>0</v>
      </c>
      <c r="AI190" s="8">
        <v>0</v>
      </c>
      <c r="AJ190" s="8">
        <v>0</v>
      </c>
      <c r="AK190" s="8">
        <v>0</v>
      </c>
      <c r="AL190" s="8">
        <v>0</v>
      </c>
      <c r="AM190" s="8">
        <v>0</v>
      </c>
      <c r="AN190" s="8">
        <v>0</v>
      </c>
      <c r="AO190" s="8">
        <v>0</v>
      </c>
      <c r="AP190" s="8">
        <v>0</v>
      </c>
      <c r="AQ190" s="7">
        <f t="shared" ref="AQ190" si="458">SUM(AF190:AP190)</f>
        <v>0</v>
      </c>
      <c r="AR190" s="210" t="s">
        <v>464</v>
      </c>
      <c r="AS190" s="3" t="str">
        <f t="shared" si="302"/>
        <v>Forráshiányos a feladat!</v>
      </c>
      <c r="AU190" s="212" t="s">
        <v>466</v>
      </c>
      <c r="AV190" s="212" t="s">
        <v>132</v>
      </c>
      <c r="AW190" s="213">
        <f>COUNTA($G$3:G190)</f>
        <v>187</v>
      </c>
      <c r="AY190" s="9">
        <f>VLOOKUP($G190,Összesítő!$B:$F,3,FALSE)</f>
        <v>4196</v>
      </c>
      <c r="AZ190" s="9">
        <f t="shared" si="303"/>
        <v>86</v>
      </c>
      <c r="BA190" s="5">
        <f t="shared" si="304"/>
        <v>1</v>
      </c>
      <c r="BB190" s="5" t="str">
        <f t="shared" si="305"/>
        <v>H</v>
      </c>
      <c r="BC190" s="5">
        <f t="shared" ref="BC190" si="459">IF(OR(BB190="R",BB190="RH"),1,0)</f>
        <v>0</v>
      </c>
      <c r="BD190" s="5">
        <f t="shared" si="307"/>
        <v>0</v>
      </c>
      <c r="BE190" s="5">
        <f t="shared" si="308"/>
        <v>0</v>
      </c>
      <c r="BF190" s="9" t="str">
        <f t="shared" si="309"/>
        <v>Nem rövidtávú a feladat.</v>
      </c>
      <c r="BG190" s="5">
        <f t="shared" si="310"/>
        <v>1</v>
      </c>
      <c r="BH190" s="5">
        <f t="shared" si="311"/>
        <v>1</v>
      </c>
      <c r="BI190" s="5">
        <f t="shared" si="312"/>
        <v>1</v>
      </c>
      <c r="BJ190" s="5">
        <f t="shared" si="313"/>
        <v>1</v>
      </c>
      <c r="BK190" s="5">
        <f t="shared" ref="BK190" si="460">IF(AND($BJ190=1,$O190=$AQ190),1,IF(AND($BJ190=1,$O190&gt;$AQ190,AR190="igen"),1,0))</f>
        <v>1</v>
      </c>
      <c r="BL190" s="4" t="str">
        <f t="shared" si="315"/>
        <v>Forráshiányos a feladat!</v>
      </c>
      <c r="BM190" s="5">
        <f t="shared" si="316"/>
        <v>0</v>
      </c>
      <c r="BN190" s="5">
        <f t="shared" si="317"/>
        <v>1</v>
      </c>
      <c r="BO190" s="5">
        <f t="shared" si="318"/>
        <v>0</v>
      </c>
      <c r="BP190" s="5">
        <f t="shared" si="319"/>
        <v>0</v>
      </c>
      <c r="BQ190" s="5">
        <f t="shared" si="320"/>
        <v>0</v>
      </c>
      <c r="BR190" s="9">
        <f t="shared" si="321"/>
        <v>0</v>
      </c>
      <c r="BS190" s="5">
        <f t="shared" si="322"/>
        <v>0</v>
      </c>
      <c r="BT190" s="5">
        <f t="shared" si="323"/>
        <v>0</v>
      </c>
      <c r="BU190" s="5">
        <f t="shared" si="324"/>
        <v>1</v>
      </c>
      <c r="BV190" s="5">
        <f t="shared" si="325"/>
        <v>1</v>
      </c>
      <c r="BW190" s="5">
        <f t="shared" si="326"/>
        <v>1</v>
      </c>
      <c r="BX190" s="5">
        <f t="shared" si="327"/>
        <v>1</v>
      </c>
      <c r="BY190" s="5">
        <f t="shared" si="328"/>
        <v>1</v>
      </c>
      <c r="BZ190" s="5">
        <f t="shared" si="329"/>
        <v>1</v>
      </c>
      <c r="CA190" s="5">
        <f t="shared" si="330"/>
        <v>1</v>
      </c>
      <c r="CB190" s="5">
        <f t="shared" si="331"/>
        <v>1</v>
      </c>
      <c r="CC190" s="5">
        <f t="shared" si="332"/>
        <v>1</v>
      </c>
      <c r="CD190" s="5" t="str">
        <f t="shared" si="333"/>
        <v>?</v>
      </c>
      <c r="CE190" s="4" t="str">
        <f t="shared" ref="CE190" si="461">IF($BA190=0,$CD190,IF($BG190=0,"I. ütem forrása nincs kitöltve!",IF($BJ190=0,"II. ütem forrása nincs kitöltve!",IF($BD190=1,"Költségek üteme nem megfelelő (az időtartam és a költség üteme eltér)!",IF(AND(BH190=0,$BA190=1,$BJ190=1,$BD190=1),"Kötelező cellák kitöltve, de az I. ütem forrása hibás!",IF(AND(BJ190=0,$BA190=1,$BJ190=1,$BD190=1),"Kötelező cellák kitöltve, de a II. ütem forrása hibás!",IF(AND($BO190=1,$AZ190&lt;30),"Nullás a rövidtávú feladat és rövid (hiányzik) a hozzá tartozó indoklás!",IF(AND($BP190=1,$AZ190&lt;30),"Nullás a hosszútávú feladat és rövid (hiányzik) a hozzá tartozó indoklás!",IF(AND(BN190=1,C190="1811_RENDKÍVÜLI"),"II. ütemre nem tervezhet Rendkívüli feladatot!",IF(BH190=0,AD190,IF(BK190=0,AS190,IF(AND(BC190=1,$P190&gt;$N190),"EM rendelet 2. melléklet terhére elszámolt költség nem lehet nagyobb az I. ütemre tervezett tényleges költségnél!",IF($AC190&gt;$N190,"Többlet forrást jelölt meg az I. ütemnél! A forrás ne legyen több a költségnél.",IF($AQ190&gt;$O190,"Többlet forrást jelölt meg a II. ütemnél! A forrás ne legyen több a költségnél.","Kitöltés rendben!"))))))))))))))</f>
        <v>Kitöltés rendben!</v>
      </c>
      <c r="CF190" s="5">
        <f t="shared" ref="CF190" si="462">IF(A190="Kitöltés rendben!",1,0)</f>
        <v>1</v>
      </c>
      <c r="CG190" s="5">
        <f t="shared" si="336"/>
        <v>0</v>
      </c>
      <c r="CH190" s="5">
        <f t="shared" si="337"/>
        <v>1</v>
      </c>
    </row>
    <row r="191" spans="1:86" s="2" customFormat="1" ht="60" hidden="1" customHeight="1" x14ac:dyDescent="0.25">
      <c r="A191" s="1" t="str">
        <f t="shared" si="297"/>
        <v>Kitöltés rendben!</v>
      </c>
      <c r="B191" s="203">
        <v>0</v>
      </c>
      <c r="C191" s="202" t="s">
        <v>113</v>
      </c>
      <c r="D191" s="204" t="s">
        <v>420</v>
      </c>
      <c r="E191" s="204" t="s">
        <v>462</v>
      </c>
      <c r="F191" s="205" t="str">
        <f>VLOOKUP($G191,Összesítő!$B:$F,2,FALSE)</f>
        <v>21-07667-1-001-01-00</v>
      </c>
      <c r="G191" s="202" t="s">
        <v>235</v>
      </c>
      <c r="H191" s="205" t="str">
        <f>AY191&amp;"_"&amp;AW191&amp;"_FIV_"&amp;LEFT(Előlap!$B$6,4)</f>
        <v>4196_188_FIV_2026</v>
      </c>
      <c r="I191" s="205" t="str">
        <f>VLOOKUP($G191,Összesítő!$B:$F,5,FALSE)</f>
        <v>Oszkó</v>
      </c>
      <c r="J191" s="205" t="str">
        <f>VLOOKUP($G191,Összesítő!$B:$F,4,FALSE)</f>
        <v>Oszkó Község Önkormányzata</v>
      </c>
      <c r="K191" s="7">
        <f t="shared" si="298"/>
        <v>0</v>
      </c>
      <c r="L191" s="203">
        <v>2027</v>
      </c>
      <c r="M191" s="203">
        <v>2027</v>
      </c>
      <c r="N191" s="13">
        <v>0</v>
      </c>
      <c r="O191" s="8">
        <v>0</v>
      </c>
      <c r="P191" s="8">
        <v>0</v>
      </c>
      <c r="R191" s="8">
        <v>0</v>
      </c>
      <c r="S191" s="8">
        <v>0</v>
      </c>
      <c r="T191" s="8">
        <v>0</v>
      </c>
      <c r="U191" s="8">
        <v>0</v>
      </c>
      <c r="V191" s="8">
        <v>0</v>
      </c>
      <c r="W191" s="8">
        <v>0</v>
      </c>
      <c r="X191" s="8">
        <v>0</v>
      </c>
      <c r="Y191" s="8">
        <v>0</v>
      </c>
      <c r="Z191" s="8">
        <v>0</v>
      </c>
      <c r="AA191" s="8">
        <v>0</v>
      </c>
      <c r="AB191" s="8">
        <v>0</v>
      </c>
      <c r="AC191" s="7">
        <f t="shared" si="299"/>
        <v>0</v>
      </c>
      <c r="AD191" s="3" t="str">
        <f t="shared" si="300"/>
        <v>A forrás egyenlő a költséggel (I.ütem).</v>
      </c>
      <c r="AF191" s="8">
        <v>0</v>
      </c>
      <c r="AG191" s="8">
        <v>0</v>
      </c>
      <c r="AH191" s="8">
        <v>0</v>
      </c>
      <c r="AI191" s="8">
        <v>0</v>
      </c>
      <c r="AJ191" s="8">
        <v>0</v>
      </c>
      <c r="AK191" s="8">
        <v>0</v>
      </c>
      <c r="AL191" s="8">
        <v>0</v>
      </c>
      <c r="AM191" s="8">
        <v>0</v>
      </c>
      <c r="AN191" s="8">
        <v>0</v>
      </c>
      <c r="AO191" s="8">
        <v>0</v>
      </c>
      <c r="AP191" s="8">
        <v>0</v>
      </c>
      <c r="AQ191" s="7">
        <f t="shared" si="301"/>
        <v>0</v>
      </c>
      <c r="AR191" s="202" t="s">
        <v>464</v>
      </c>
      <c r="AS191" s="3" t="str">
        <f t="shared" si="302"/>
        <v>Nem hosszútávú a feladat.</v>
      </c>
      <c r="AU191" s="204" t="s">
        <v>466</v>
      </c>
      <c r="AV191" s="204" t="s">
        <v>132</v>
      </c>
      <c r="AW191" s="205">
        <f>COUNTA($G$3:G191)</f>
        <v>188</v>
      </c>
      <c r="AY191" s="9">
        <f>VLOOKUP($G191,Összesítő!$B:$F,3,FALSE)</f>
        <v>4196</v>
      </c>
      <c r="AZ191" s="9">
        <f t="shared" si="303"/>
        <v>86</v>
      </c>
      <c r="BA191" s="5">
        <f t="shared" si="304"/>
        <v>1</v>
      </c>
      <c r="BB191" s="5" t="str">
        <f t="shared" si="305"/>
        <v>R</v>
      </c>
      <c r="BC191" s="5">
        <f t="shared" si="306"/>
        <v>1</v>
      </c>
      <c r="BD191" s="5">
        <f t="shared" si="307"/>
        <v>0</v>
      </c>
      <c r="BE191" s="5">
        <f t="shared" si="308"/>
        <v>0</v>
      </c>
      <c r="BF191" s="9" t="str">
        <f t="shared" si="309"/>
        <v>A forrás egyenlő a költséggel (I.ütem).</v>
      </c>
      <c r="BG191" s="5">
        <f t="shared" si="310"/>
        <v>1</v>
      </c>
      <c r="BH191" s="5">
        <f t="shared" si="311"/>
        <v>1</v>
      </c>
      <c r="BI191" s="5">
        <f t="shared" si="312"/>
        <v>0</v>
      </c>
      <c r="BJ191" s="5">
        <f t="shared" si="313"/>
        <v>1</v>
      </c>
      <c r="BK191" s="5">
        <f t="shared" si="314"/>
        <v>1</v>
      </c>
      <c r="BL191" s="4" t="str">
        <f t="shared" si="315"/>
        <v>Nem hosszútávú a feladat.</v>
      </c>
      <c r="BM191" s="5">
        <f t="shared" si="316"/>
        <v>1</v>
      </c>
      <c r="BN191" s="5">
        <f t="shared" si="317"/>
        <v>0</v>
      </c>
      <c r="BO191" s="5">
        <f t="shared" si="318"/>
        <v>1</v>
      </c>
      <c r="BP191" s="5">
        <f t="shared" si="319"/>
        <v>0</v>
      </c>
      <c r="BQ191" s="5">
        <f t="shared" si="320"/>
        <v>1</v>
      </c>
      <c r="BR191" s="9" t="str">
        <f t="shared" si="321"/>
        <v>Nincs hosszútávú terv!</v>
      </c>
      <c r="BS191" s="5">
        <f t="shared" si="322"/>
        <v>1</v>
      </c>
      <c r="BT191" s="5">
        <f t="shared" si="323"/>
        <v>0</v>
      </c>
      <c r="BU191" s="5">
        <f t="shared" si="324"/>
        <v>1</v>
      </c>
      <c r="BV191" s="5">
        <f t="shared" si="325"/>
        <v>1</v>
      </c>
      <c r="BW191" s="5">
        <f t="shared" si="326"/>
        <v>1</v>
      </c>
      <c r="BX191" s="5">
        <f t="shared" si="327"/>
        <v>1</v>
      </c>
      <c r="BY191" s="5">
        <f t="shared" si="328"/>
        <v>1</v>
      </c>
      <c r="BZ191" s="5">
        <f t="shared" si="329"/>
        <v>1</v>
      </c>
      <c r="CA191" s="5">
        <f t="shared" si="330"/>
        <v>1</v>
      </c>
      <c r="CB191" s="5">
        <f t="shared" si="331"/>
        <v>1</v>
      </c>
      <c r="CC191" s="5">
        <f t="shared" si="332"/>
        <v>1</v>
      </c>
      <c r="CD191" s="5" t="str">
        <f t="shared" si="333"/>
        <v>?</v>
      </c>
      <c r="CE191" s="4" t="str">
        <f t="shared" si="334"/>
        <v>Kitöltés rendben!</v>
      </c>
      <c r="CF191" s="5">
        <f t="shared" si="335"/>
        <v>1</v>
      </c>
      <c r="CG191" s="5">
        <f t="shared" si="336"/>
        <v>1</v>
      </c>
      <c r="CH191" s="5">
        <f t="shared" si="337"/>
        <v>0</v>
      </c>
    </row>
    <row r="192" spans="1:86" s="2" customFormat="1" ht="60" hidden="1" customHeight="1" x14ac:dyDescent="0.25">
      <c r="A192" s="1" t="str">
        <f t="shared" si="297"/>
        <v>Kitöltés rendben!</v>
      </c>
      <c r="B192" s="203">
        <v>2</v>
      </c>
      <c r="C192" s="202" t="s">
        <v>36</v>
      </c>
      <c r="D192" s="204" t="s">
        <v>456</v>
      </c>
      <c r="E192" s="204" t="s">
        <v>462</v>
      </c>
      <c r="F192" s="205" t="str">
        <f>VLOOKUP($G192,Összesítő!$B:$F,2,FALSE)</f>
        <v>22-22549-1-002-01-06</v>
      </c>
      <c r="G192" s="202" t="s">
        <v>387</v>
      </c>
      <c r="H192" s="205" t="str">
        <f>AY192&amp;"_"&amp;AW192&amp;"_FIV_"&amp;LEFT(Előlap!$B$6,4)</f>
        <v>4233_189_FIV_2026</v>
      </c>
      <c r="I192" s="205" t="str">
        <f>VLOOKUP($G192,Összesítő!$B:$F,5,FALSE)</f>
        <v>Alsószölnök, Szakonyfalu</v>
      </c>
      <c r="J192" s="205" t="str">
        <f>VLOOKUP($G192,Összesítő!$B:$F,4,FALSE)</f>
        <v>Alsószölnök Község Önkormányzata, Szakonyfalu Község Önkormányzata</v>
      </c>
      <c r="K192" s="7">
        <f t="shared" si="298"/>
        <v>60000</v>
      </c>
      <c r="L192" s="203">
        <v>2028</v>
      </c>
      <c r="M192" s="203">
        <v>2029</v>
      </c>
      <c r="N192" s="13">
        <v>0</v>
      </c>
      <c r="O192" s="8">
        <v>60000</v>
      </c>
      <c r="P192" s="8">
        <v>0</v>
      </c>
      <c r="R192" s="8">
        <v>0</v>
      </c>
      <c r="S192" s="8">
        <v>0</v>
      </c>
      <c r="T192" s="8">
        <v>0</v>
      </c>
      <c r="U192" s="8">
        <v>0</v>
      </c>
      <c r="V192" s="8">
        <v>0</v>
      </c>
      <c r="W192" s="8">
        <v>0</v>
      </c>
      <c r="X192" s="8">
        <v>0</v>
      </c>
      <c r="Y192" s="8">
        <v>0</v>
      </c>
      <c r="Z192" s="8">
        <v>0</v>
      </c>
      <c r="AA192" s="8">
        <v>0</v>
      </c>
      <c r="AB192" s="8">
        <v>0</v>
      </c>
      <c r="AC192" s="7">
        <f t="shared" si="299"/>
        <v>0</v>
      </c>
      <c r="AD192" s="3" t="str">
        <f t="shared" si="300"/>
        <v>Nem rövidtávú a feladat.</v>
      </c>
      <c r="AF192" s="8">
        <v>3000</v>
      </c>
      <c r="AG192" s="8">
        <v>0</v>
      </c>
      <c r="AH192" s="8">
        <v>0</v>
      </c>
      <c r="AI192" s="8">
        <v>0</v>
      </c>
      <c r="AJ192" s="8">
        <v>0</v>
      </c>
      <c r="AK192" s="8">
        <v>0</v>
      </c>
      <c r="AL192" s="8">
        <v>0</v>
      </c>
      <c r="AM192" s="8">
        <v>0</v>
      </c>
      <c r="AN192" s="8">
        <v>0</v>
      </c>
      <c r="AO192" s="8">
        <v>0</v>
      </c>
      <c r="AP192" s="8">
        <v>0</v>
      </c>
      <c r="AQ192" s="7">
        <f t="shared" si="301"/>
        <v>3000</v>
      </c>
      <c r="AR192" s="202" t="s">
        <v>464</v>
      </c>
      <c r="AS192" s="3" t="str">
        <f t="shared" si="302"/>
        <v>Forráshiányos a feladat!</v>
      </c>
      <c r="AU192" s="204" t="s">
        <v>466</v>
      </c>
      <c r="AV192" s="204" t="s">
        <v>132</v>
      </c>
      <c r="AW192" s="205">
        <f>COUNTA($G$3:G192)</f>
        <v>189</v>
      </c>
      <c r="AY192" s="9">
        <f>VLOOKUP($G192,Összesítő!$B:$F,3,FALSE)</f>
        <v>4233</v>
      </c>
      <c r="AZ192" s="9">
        <f t="shared" si="303"/>
        <v>86</v>
      </c>
      <c r="BA192" s="5">
        <f t="shared" si="304"/>
        <v>1</v>
      </c>
      <c r="BB192" s="5" t="str">
        <f t="shared" si="305"/>
        <v>H</v>
      </c>
      <c r="BC192" s="5">
        <f t="shared" si="306"/>
        <v>0</v>
      </c>
      <c r="BD192" s="5">
        <f t="shared" si="307"/>
        <v>0</v>
      </c>
      <c r="BE192" s="5">
        <f t="shared" si="308"/>
        <v>0</v>
      </c>
      <c r="BF192" s="9" t="str">
        <f t="shared" si="309"/>
        <v>Nem rövidtávú a feladat.</v>
      </c>
      <c r="BG192" s="5">
        <f t="shared" si="310"/>
        <v>1</v>
      </c>
      <c r="BH192" s="5">
        <f t="shared" si="311"/>
        <v>1</v>
      </c>
      <c r="BI192" s="5">
        <f t="shared" si="312"/>
        <v>1</v>
      </c>
      <c r="BJ192" s="5">
        <f t="shared" si="313"/>
        <v>1</v>
      </c>
      <c r="BK192" s="5">
        <f t="shared" si="314"/>
        <v>1</v>
      </c>
      <c r="BL192" s="4" t="str">
        <f t="shared" si="315"/>
        <v>Forráshiányos a feladat!</v>
      </c>
      <c r="BM192" s="5">
        <f t="shared" si="316"/>
        <v>0</v>
      </c>
      <c r="BN192" s="5">
        <f t="shared" si="317"/>
        <v>1</v>
      </c>
      <c r="BO192" s="5">
        <f t="shared" si="318"/>
        <v>0</v>
      </c>
      <c r="BP192" s="5">
        <f t="shared" si="319"/>
        <v>0</v>
      </c>
      <c r="BQ192" s="5">
        <f t="shared" si="320"/>
        <v>0</v>
      </c>
      <c r="BR192" s="9">
        <f t="shared" si="321"/>
        <v>0</v>
      </c>
      <c r="BS192" s="5">
        <f t="shared" si="322"/>
        <v>0</v>
      </c>
      <c r="BT192" s="5">
        <f t="shared" si="323"/>
        <v>0</v>
      </c>
      <c r="BU192" s="5">
        <f t="shared" si="324"/>
        <v>1</v>
      </c>
      <c r="BV192" s="5">
        <f t="shared" si="325"/>
        <v>1</v>
      </c>
      <c r="BW192" s="5">
        <f t="shared" si="326"/>
        <v>1</v>
      </c>
      <c r="BX192" s="5">
        <f t="shared" si="327"/>
        <v>1</v>
      </c>
      <c r="BY192" s="5">
        <f t="shared" si="328"/>
        <v>1</v>
      </c>
      <c r="BZ192" s="5">
        <f t="shared" si="329"/>
        <v>1</v>
      </c>
      <c r="CA192" s="5">
        <f t="shared" si="330"/>
        <v>1</v>
      </c>
      <c r="CB192" s="5">
        <f t="shared" si="331"/>
        <v>1</v>
      </c>
      <c r="CC192" s="5">
        <f t="shared" si="332"/>
        <v>1</v>
      </c>
      <c r="CD192" s="5" t="str">
        <f t="shared" si="333"/>
        <v>?</v>
      </c>
      <c r="CE192" s="4" t="str">
        <f t="shared" si="334"/>
        <v>Kitöltés rendben!</v>
      </c>
      <c r="CF192" s="5">
        <f t="shared" si="335"/>
        <v>1</v>
      </c>
      <c r="CG192" s="5">
        <f t="shared" si="336"/>
        <v>0</v>
      </c>
      <c r="CH192" s="5">
        <f t="shared" si="337"/>
        <v>1</v>
      </c>
    </row>
    <row r="193" spans="1:86" s="2" customFormat="1" ht="60" hidden="1" customHeight="1" x14ac:dyDescent="0.25">
      <c r="A193" s="1" t="str">
        <f t="shared" si="297"/>
        <v>Kitöltés rendben!</v>
      </c>
      <c r="B193" s="203">
        <v>2</v>
      </c>
      <c r="C193" s="202" t="s">
        <v>36</v>
      </c>
      <c r="D193" s="204" t="s">
        <v>457</v>
      </c>
      <c r="E193" s="204" t="s">
        <v>462</v>
      </c>
      <c r="F193" s="205" t="str">
        <f>VLOOKUP($G193,Összesítő!$B:$F,2,FALSE)</f>
        <v>22-22549-1-002-01-06</v>
      </c>
      <c r="G193" s="202" t="s">
        <v>387</v>
      </c>
      <c r="H193" s="205" t="str">
        <f>AY193&amp;"_"&amp;AW193&amp;"_FIV_"&amp;LEFT(Előlap!$B$6,4)</f>
        <v>4233_190_FIV_2026</v>
      </c>
      <c r="I193" s="205" t="str">
        <f>VLOOKUP($G193,Összesítő!$B:$F,5,FALSE)</f>
        <v>Alsószölnök, Szakonyfalu</v>
      </c>
      <c r="J193" s="205" t="str">
        <f>VLOOKUP($G193,Összesítő!$B:$F,4,FALSE)</f>
        <v>Alsószölnök Község Önkormányzata, Szakonyfalu Község Önkormányzata</v>
      </c>
      <c r="K193" s="7">
        <f t="shared" si="298"/>
        <v>500000</v>
      </c>
      <c r="L193" s="203">
        <v>2028</v>
      </c>
      <c r="M193" s="203">
        <v>2028</v>
      </c>
      <c r="N193" s="13">
        <v>0</v>
      </c>
      <c r="O193" s="8">
        <v>500000</v>
      </c>
      <c r="P193" s="8">
        <v>0</v>
      </c>
      <c r="R193" s="8">
        <v>0</v>
      </c>
      <c r="S193" s="8">
        <v>0</v>
      </c>
      <c r="T193" s="8">
        <v>0</v>
      </c>
      <c r="U193" s="8">
        <v>0</v>
      </c>
      <c r="V193" s="8">
        <v>0</v>
      </c>
      <c r="W193" s="8">
        <v>0</v>
      </c>
      <c r="X193" s="8">
        <v>0</v>
      </c>
      <c r="Y193" s="8">
        <v>0</v>
      </c>
      <c r="Z193" s="8">
        <v>0</v>
      </c>
      <c r="AA193" s="8">
        <v>0</v>
      </c>
      <c r="AB193" s="8">
        <v>0</v>
      </c>
      <c r="AC193" s="7">
        <f t="shared" si="299"/>
        <v>0</v>
      </c>
      <c r="AD193" s="3" t="str">
        <f t="shared" si="300"/>
        <v>Nem rövidtávú a feladat.</v>
      </c>
      <c r="AF193" s="8">
        <v>25000</v>
      </c>
      <c r="AG193" s="8">
        <v>0</v>
      </c>
      <c r="AH193" s="8">
        <v>0</v>
      </c>
      <c r="AI193" s="8">
        <v>0</v>
      </c>
      <c r="AJ193" s="8">
        <v>0</v>
      </c>
      <c r="AK193" s="8">
        <v>0</v>
      </c>
      <c r="AL193" s="8">
        <v>0</v>
      </c>
      <c r="AM193" s="8">
        <v>0</v>
      </c>
      <c r="AN193" s="8">
        <v>0</v>
      </c>
      <c r="AO193" s="8">
        <v>0</v>
      </c>
      <c r="AP193" s="8">
        <v>0</v>
      </c>
      <c r="AQ193" s="7">
        <f t="shared" si="301"/>
        <v>25000</v>
      </c>
      <c r="AR193" s="202" t="s">
        <v>464</v>
      </c>
      <c r="AS193" s="3" t="str">
        <f t="shared" si="302"/>
        <v>Forráshiányos a feladat!</v>
      </c>
      <c r="AU193" s="204" t="s">
        <v>466</v>
      </c>
      <c r="AV193" s="204" t="s">
        <v>132</v>
      </c>
      <c r="AW193" s="205">
        <f>COUNTA($G$3:G193)</f>
        <v>190</v>
      </c>
      <c r="AY193" s="9">
        <f>VLOOKUP($G193,Összesítő!$B:$F,3,FALSE)</f>
        <v>4233</v>
      </c>
      <c r="AZ193" s="9">
        <f t="shared" si="303"/>
        <v>86</v>
      </c>
      <c r="BA193" s="5">
        <f t="shared" si="304"/>
        <v>1</v>
      </c>
      <c r="BB193" s="5" t="str">
        <f t="shared" si="305"/>
        <v>H</v>
      </c>
      <c r="BC193" s="5">
        <f t="shared" si="306"/>
        <v>0</v>
      </c>
      <c r="BD193" s="5">
        <f t="shared" si="307"/>
        <v>0</v>
      </c>
      <c r="BE193" s="5">
        <f t="shared" si="308"/>
        <v>0</v>
      </c>
      <c r="BF193" s="9" t="str">
        <f t="shared" si="309"/>
        <v>Nem rövidtávú a feladat.</v>
      </c>
      <c r="BG193" s="5">
        <f t="shared" si="310"/>
        <v>1</v>
      </c>
      <c r="BH193" s="5">
        <f t="shared" si="311"/>
        <v>1</v>
      </c>
      <c r="BI193" s="5">
        <f t="shared" si="312"/>
        <v>1</v>
      </c>
      <c r="BJ193" s="5">
        <f t="shared" si="313"/>
        <v>1</v>
      </c>
      <c r="BK193" s="5">
        <f t="shared" si="314"/>
        <v>1</v>
      </c>
      <c r="BL193" s="4" t="str">
        <f t="shared" si="315"/>
        <v>Forráshiányos a feladat!</v>
      </c>
      <c r="BM193" s="5">
        <f t="shared" si="316"/>
        <v>0</v>
      </c>
      <c r="BN193" s="5">
        <f t="shared" si="317"/>
        <v>1</v>
      </c>
      <c r="BO193" s="5">
        <f t="shared" si="318"/>
        <v>0</v>
      </c>
      <c r="BP193" s="5">
        <f t="shared" si="319"/>
        <v>0</v>
      </c>
      <c r="BQ193" s="5">
        <f t="shared" si="320"/>
        <v>0</v>
      </c>
      <c r="BR193" s="9">
        <f t="shared" si="321"/>
        <v>0</v>
      </c>
      <c r="BS193" s="5">
        <f t="shared" si="322"/>
        <v>0</v>
      </c>
      <c r="BT193" s="5">
        <f t="shared" si="323"/>
        <v>0</v>
      </c>
      <c r="BU193" s="5">
        <f t="shared" si="324"/>
        <v>1</v>
      </c>
      <c r="BV193" s="5">
        <f t="shared" si="325"/>
        <v>1</v>
      </c>
      <c r="BW193" s="5">
        <f t="shared" si="326"/>
        <v>1</v>
      </c>
      <c r="BX193" s="5">
        <f t="shared" si="327"/>
        <v>1</v>
      </c>
      <c r="BY193" s="5">
        <f t="shared" si="328"/>
        <v>1</v>
      </c>
      <c r="BZ193" s="5">
        <f t="shared" si="329"/>
        <v>1</v>
      </c>
      <c r="CA193" s="5">
        <f t="shared" si="330"/>
        <v>1</v>
      </c>
      <c r="CB193" s="5">
        <f t="shared" si="331"/>
        <v>1</v>
      </c>
      <c r="CC193" s="5">
        <f t="shared" si="332"/>
        <v>1</v>
      </c>
      <c r="CD193" s="5" t="str">
        <f t="shared" si="333"/>
        <v>?</v>
      </c>
      <c r="CE193" s="4" t="str">
        <f t="shared" si="334"/>
        <v>Kitöltés rendben!</v>
      </c>
      <c r="CF193" s="5">
        <f t="shared" si="335"/>
        <v>1</v>
      </c>
      <c r="CG193" s="5">
        <f t="shared" si="336"/>
        <v>0</v>
      </c>
      <c r="CH193" s="5">
        <f t="shared" si="337"/>
        <v>1</v>
      </c>
    </row>
    <row r="194" spans="1:86" s="2" customFormat="1" ht="60" hidden="1" customHeight="1" x14ac:dyDescent="0.25">
      <c r="A194" s="1" t="str">
        <f t="shared" ref="A194" si="463">IF($G194="","Nincs VKR kiválasztva!",CE194)</f>
        <v>Kitöltés rendben!</v>
      </c>
      <c r="B194" s="211">
        <v>2</v>
      </c>
      <c r="C194" s="210" t="s">
        <v>108</v>
      </c>
      <c r="D194" s="212" t="s">
        <v>467</v>
      </c>
      <c r="E194" s="212" t="s">
        <v>462</v>
      </c>
      <c r="F194" s="213" t="str">
        <f>VLOOKUP($G194,Összesítő!$B:$F,2,FALSE)</f>
        <v>22-22549-1-002-01-06</v>
      </c>
      <c r="G194" s="210" t="s">
        <v>387</v>
      </c>
      <c r="H194" s="213" t="str">
        <f>AY194&amp;"_"&amp;AW194&amp;"_FIV_"&amp;LEFT(Előlap!$B$6,4)</f>
        <v>4233_191_FIV_2026</v>
      </c>
      <c r="I194" s="213" t="str">
        <f>VLOOKUP($G194,Összesítő!$B:$F,5,FALSE)</f>
        <v>Alsószölnök, Szakonyfalu</v>
      </c>
      <c r="J194" s="213" t="str">
        <f>VLOOKUP($G194,Összesítő!$B:$F,4,FALSE)</f>
        <v>Alsószölnök Község Önkormányzata, Szakonyfalu Község Önkormányzata</v>
      </c>
      <c r="K194" s="7">
        <f t="shared" ref="K194" si="464">N194+O194</f>
        <v>20000</v>
      </c>
      <c r="L194" s="211">
        <v>2028</v>
      </c>
      <c r="M194" s="211">
        <v>2036</v>
      </c>
      <c r="N194" s="13">
        <v>0</v>
      </c>
      <c r="O194" s="8">
        <v>20000</v>
      </c>
      <c r="P194" s="8">
        <v>0</v>
      </c>
      <c r="R194" s="8">
        <v>0</v>
      </c>
      <c r="S194" s="8">
        <v>0</v>
      </c>
      <c r="T194" s="8">
        <v>0</v>
      </c>
      <c r="U194" s="8">
        <v>0</v>
      </c>
      <c r="V194" s="8">
        <v>0</v>
      </c>
      <c r="W194" s="8">
        <v>0</v>
      </c>
      <c r="X194" s="8">
        <v>0</v>
      </c>
      <c r="Y194" s="8">
        <v>0</v>
      </c>
      <c r="Z194" s="8">
        <v>0</v>
      </c>
      <c r="AA194" s="8">
        <v>0</v>
      </c>
      <c r="AB194" s="8">
        <v>0</v>
      </c>
      <c r="AC194" s="7">
        <f t="shared" ref="AC194" si="465">SUM(R194:AB194)</f>
        <v>0</v>
      </c>
      <c r="AD194" s="3" t="str">
        <f t="shared" ref="AD194" si="466">IF($G194="","Nincs VKR kiválasztva!",IF(BA194=0,"Hiányos kitöltés!",BF194))</f>
        <v>Nem rövidtávú a feladat.</v>
      </c>
      <c r="AF194" s="8">
        <v>0</v>
      </c>
      <c r="AG194" s="8">
        <v>0</v>
      </c>
      <c r="AH194" s="8">
        <v>0</v>
      </c>
      <c r="AI194" s="8">
        <v>0</v>
      </c>
      <c r="AJ194" s="8">
        <v>0</v>
      </c>
      <c r="AK194" s="8">
        <v>0</v>
      </c>
      <c r="AL194" s="8">
        <v>0</v>
      </c>
      <c r="AM194" s="8">
        <v>0</v>
      </c>
      <c r="AN194" s="8">
        <v>0</v>
      </c>
      <c r="AO194" s="8">
        <v>0</v>
      </c>
      <c r="AP194" s="8">
        <v>0</v>
      </c>
      <c r="AQ194" s="7">
        <f t="shared" ref="AQ194" si="467">SUM(AF194:AP194)</f>
        <v>0</v>
      </c>
      <c r="AR194" s="210" t="s">
        <v>464</v>
      </c>
      <c r="AS194" s="3" t="str">
        <f t="shared" si="302"/>
        <v>Forráshiányos a feladat!</v>
      </c>
      <c r="AU194" s="212" t="s">
        <v>466</v>
      </c>
      <c r="AV194" s="212" t="s">
        <v>132</v>
      </c>
      <c r="AW194" s="213">
        <f>COUNTA($G$3:G194)</f>
        <v>191</v>
      </c>
      <c r="AY194" s="9">
        <f>VLOOKUP($G194,Összesítő!$B:$F,3,FALSE)</f>
        <v>4233</v>
      </c>
      <c r="AZ194" s="9">
        <f t="shared" si="303"/>
        <v>86</v>
      </c>
      <c r="BA194" s="5">
        <f t="shared" si="304"/>
        <v>1</v>
      </c>
      <c r="BB194" s="5" t="str">
        <f t="shared" si="305"/>
        <v>H</v>
      </c>
      <c r="BC194" s="5">
        <f t="shared" ref="BC194" si="468">IF(OR(BB194="R",BB194="RH"),1,0)</f>
        <v>0</v>
      </c>
      <c r="BD194" s="5">
        <f t="shared" si="307"/>
        <v>0</v>
      </c>
      <c r="BE194" s="5">
        <f t="shared" si="308"/>
        <v>0</v>
      </c>
      <c r="BF194" s="9" t="str">
        <f t="shared" si="309"/>
        <v>Nem rövidtávú a feladat.</v>
      </c>
      <c r="BG194" s="5">
        <f t="shared" si="310"/>
        <v>1</v>
      </c>
      <c r="BH194" s="5">
        <f t="shared" si="311"/>
        <v>1</v>
      </c>
      <c r="BI194" s="5">
        <f t="shared" si="312"/>
        <v>1</v>
      </c>
      <c r="BJ194" s="5">
        <f t="shared" si="313"/>
        <v>1</v>
      </c>
      <c r="BK194" s="5">
        <f t="shared" ref="BK194" si="469">IF(AND($BJ194=1,$O194=$AQ194),1,IF(AND($BJ194=1,$O194&gt;$AQ194,AR194="igen"),1,0))</f>
        <v>1</v>
      </c>
      <c r="BL194" s="4" t="str">
        <f t="shared" si="315"/>
        <v>Forráshiányos a feladat!</v>
      </c>
      <c r="BM194" s="5">
        <f t="shared" si="316"/>
        <v>0</v>
      </c>
      <c r="BN194" s="5">
        <f t="shared" si="317"/>
        <v>1</v>
      </c>
      <c r="BO194" s="5">
        <f t="shared" si="318"/>
        <v>0</v>
      </c>
      <c r="BP194" s="5">
        <f t="shared" si="319"/>
        <v>0</v>
      </c>
      <c r="BQ194" s="5">
        <f t="shared" si="320"/>
        <v>0</v>
      </c>
      <c r="BR194" s="9">
        <f t="shared" si="321"/>
        <v>0</v>
      </c>
      <c r="BS194" s="5">
        <f t="shared" si="322"/>
        <v>0</v>
      </c>
      <c r="BT194" s="5">
        <f t="shared" si="323"/>
        <v>0</v>
      </c>
      <c r="BU194" s="5">
        <f t="shared" si="324"/>
        <v>1</v>
      </c>
      <c r="BV194" s="5">
        <f t="shared" si="325"/>
        <v>1</v>
      </c>
      <c r="BW194" s="5">
        <f t="shared" si="326"/>
        <v>1</v>
      </c>
      <c r="BX194" s="5">
        <f t="shared" si="327"/>
        <v>1</v>
      </c>
      <c r="BY194" s="5">
        <f t="shared" si="328"/>
        <v>1</v>
      </c>
      <c r="BZ194" s="5">
        <f t="shared" si="329"/>
        <v>1</v>
      </c>
      <c r="CA194" s="5">
        <f t="shared" si="330"/>
        <v>1</v>
      </c>
      <c r="CB194" s="5">
        <f t="shared" si="331"/>
        <v>1</v>
      </c>
      <c r="CC194" s="5">
        <f t="shared" si="332"/>
        <v>1</v>
      </c>
      <c r="CD194" s="5" t="str">
        <f t="shared" si="333"/>
        <v>?</v>
      </c>
      <c r="CE194" s="4" t="str">
        <f t="shared" ref="CE194" si="470">IF($BA194=0,$CD194,IF($BG194=0,"I. ütem forrása nincs kitöltve!",IF($BJ194=0,"II. ütem forrása nincs kitöltve!",IF($BD194=1,"Költségek üteme nem megfelelő (az időtartam és a költség üteme eltér)!",IF(AND(BH194=0,$BA194=1,$BJ194=1,$BD194=1),"Kötelező cellák kitöltve, de az I. ütem forrása hibás!",IF(AND(BJ194=0,$BA194=1,$BJ194=1,$BD194=1),"Kötelező cellák kitöltve, de a II. ütem forrása hibás!",IF(AND($BO194=1,$AZ194&lt;30),"Nullás a rövidtávú feladat és rövid (hiányzik) a hozzá tartozó indoklás!",IF(AND($BP194=1,$AZ194&lt;30),"Nullás a hosszútávú feladat és rövid (hiányzik) a hozzá tartozó indoklás!",IF(AND(BN194=1,C194="1811_RENDKÍVÜLI"),"II. ütemre nem tervezhet Rendkívüli feladatot!",IF(BH194=0,AD194,IF(BK194=0,AS194,IF(AND(BC194=1,$P194&gt;$N194),"EM rendelet 2. melléklet terhére elszámolt költség nem lehet nagyobb az I. ütemre tervezett tényleges költségnél!",IF($AC194&gt;$N194,"Többlet forrást jelölt meg az I. ütemnél! A forrás ne legyen több a költségnél.",IF($AQ194&gt;$O194,"Többlet forrást jelölt meg a II. ütemnél! A forrás ne legyen több a költségnél.","Kitöltés rendben!"))))))))))))))</f>
        <v>Kitöltés rendben!</v>
      </c>
      <c r="CF194" s="5">
        <f t="shared" ref="CF194" si="471">IF(A194="Kitöltés rendben!",1,0)</f>
        <v>1</v>
      </c>
      <c r="CG194" s="5">
        <f t="shared" si="336"/>
        <v>0</v>
      </c>
      <c r="CH194" s="5">
        <f t="shared" si="337"/>
        <v>1</v>
      </c>
    </row>
    <row r="195" spans="1:86" s="2" customFormat="1" ht="60" hidden="1" customHeight="1" x14ac:dyDescent="0.25">
      <c r="A195" s="1" t="str">
        <f t="shared" si="297"/>
        <v>Kitöltés rendben!</v>
      </c>
      <c r="B195" s="203">
        <v>0</v>
      </c>
      <c r="C195" s="202" t="s">
        <v>113</v>
      </c>
      <c r="D195" s="204" t="s">
        <v>420</v>
      </c>
      <c r="E195" s="204" t="s">
        <v>462</v>
      </c>
      <c r="F195" s="205" t="str">
        <f>VLOOKUP($G195,Összesítő!$B:$F,2,FALSE)</f>
        <v>22-22549-1-002-01-06</v>
      </c>
      <c r="G195" s="202" t="s">
        <v>387</v>
      </c>
      <c r="H195" s="205" t="str">
        <f>AY195&amp;"_"&amp;AW195&amp;"_FIV_"&amp;LEFT(Előlap!$B$6,4)</f>
        <v>4233_192_FIV_2026</v>
      </c>
      <c r="I195" s="205" t="str">
        <f>VLOOKUP($G195,Összesítő!$B:$F,5,FALSE)</f>
        <v>Alsószölnök, Szakonyfalu</v>
      </c>
      <c r="J195" s="205" t="str">
        <f>VLOOKUP($G195,Összesítő!$B:$F,4,FALSE)</f>
        <v>Alsószölnök Község Önkormányzata, Szakonyfalu Község Önkormányzata</v>
      </c>
      <c r="K195" s="7">
        <f t="shared" si="298"/>
        <v>0</v>
      </c>
      <c r="L195" s="203">
        <v>2027</v>
      </c>
      <c r="M195" s="203">
        <v>2027</v>
      </c>
      <c r="N195" s="13">
        <v>0</v>
      </c>
      <c r="O195" s="8">
        <v>0</v>
      </c>
      <c r="P195" s="8">
        <v>0</v>
      </c>
      <c r="R195" s="8">
        <v>0</v>
      </c>
      <c r="S195" s="8">
        <v>0</v>
      </c>
      <c r="T195" s="8">
        <v>0</v>
      </c>
      <c r="U195" s="8">
        <v>0</v>
      </c>
      <c r="V195" s="8">
        <v>0</v>
      </c>
      <c r="W195" s="8">
        <v>0</v>
      </c>
      <c r="X195" s="8">
        <v>0</v>
      </c>
      <c r="Y195" s="8">
        <v>0</v>
      </c>
      <c r="Z195" s="8">
        <v>0</v>
      </c>
      <c r="AA195" s="8">
        <v>0</v>
      </c>
      <c r="AB195" s="8">
        <v>0</v>
      </c>
      <c r="AC195" s="7">
        <f t="shared" si="299"/>
        <v>0</v>
      </c>
      <c r="AD195" s="3" t="str">
        <f t="shared" si="300"/>
        <v>A forrás egyenlő a költséggel (I.ütem).</v>
      </c>
      <c r="AF195" s="8">
        <v>0</v>
      </c>
      <c r="AG195" s="8">
        <v>0</v>
      </c>
      <c r="AH195" s="8">
        <v>0</v>
      </c>
      <c r="AI195" s="8">
        <v>0</v>
      </c>
      <c r="AJ195" s="8">
        <v>0</v>
      </c>
      <c r="AK195" s="8">
        <v>0</v>
      </c>
      <c r="AL195" s="8">
        <v>0</v>
      </c>
      <c r="AM195" s="8">
        <v>0</v>
      </c>
      <c r="AN195" s="8">
        <v>0</v>
      </c>
      <c r="AO195" s="8">
        <v>0</v>
      </c>
      <c r="AP195" s="8">
        <v>0</v>
      </c>
      <c r="AQ195" s="7">
        <f t="shared" si="301"/>
        <v>0</v>
      </c>
      <c r="AR195" s="202" t="s">
        <v>464</v>
      </c>
      <c r="AS195" s="3" t="str">
        <f t="shared" si="302"/>
        <v>Nem hosszútávú a feladat.</v>
      </c>
      <c r="AU195" s="204" t="s">
        <v>466</v>
      </c>
      <c r="AV195" s="204" t="s">
        <v>132</v>
      </c>
      <c r="AW195" s="205">
        <f>COUNTA($G$3:G195)</f>
        <v>192</v>
      </c>
      <c r="AY195" s="9">
        <f>VLOOKUP($G195,Összesítő!$B:$F,3,FALSE)</f>
        <v>4233</v>
      </c>
      <c r="AZ195" s="9">
        <f t="shared" si="303"/>
        <v>86</v>
      </c>
      <c r="BA195" s="5">
        <f t="shared" si="304"/>
        <v>1</v>
      </c>
      <c r="BB195" s="5" t="str">
        <f t="shared" si="305"/>
        <v>R</v>
      </c>
      <c r="BC195" s="5">
        <f t="shared" si="306"/>
        <v>1</v>
      </c>
      <c r="BD195" s="5">
        <f t="shared" si="307"/>
        <v>0</v>
      </c>
      <c r="BE195" s="5">
        <f t="shared" si="308"/>
        <v>0</v>
      </c>
      <c r="BF195" s="9" t="str">
        <f t="shared" si="309"/>
        <v>A forrás egyenlő a költséggel (I.ütem).</v>
      </c>
      <c r="BG195" s="5">
        <f t="shared" si="310"/>
        <v>1</v>
      </c>
      <c r="BH195" s="5">
        <f t="shared" si="311"/>
        <v>1</v>
      </c>
      <c r="BI195" s="5">
        <f t="shared" si="312"/>
        <v>0</v>
      </c>
      <c r="BJ195" s="5">
        <f t="shared" si="313"/>
        <v>1</v>
      </c>
      <c r="BK195" s="5">
        <f t="shared" si="314"/>
        <v>1</v>
      </c>
      <c r="BL195" s="4" t="str">
        <f t="shared" si="315"/>
        <v>Nem hosszútávú a feladat.</v>
      </c>
      <c r="BM195" s="5">
        <f t="shared" si="316"/>
        <v>1</v>
      </c>
      <c r="BN195" s="5">
        <f t="shared" si="317"/>
        <v>0</v>
      </c>
      <c r="BO195" s="5">
        <f t="shared" si="318"/>
        <v>1</v>
      </c>
      <c r="BP195" s="5">
        <f t="shared" si="319"/>
        <v>0</v>
      </c>
      <c r="BQ195" s="5">
        <f t="shared" si="320"/>
        <v>1</v>
      </c>
      <c r="BR195" s="9" t="str">
        <f t="shared" si="321"/>
        <v>Nincs hosszútávú terv!</v>
      </c>
      <c r="BS195" s="5">
        <f t="shared" si="322"/>
        <v>1</v>
      </c>
      <c r="BT195" s="5">
        <f t="shared" si="323"/>
        <v>0</v>
      </c>
      <c r="BU195" s="5">
        <f t="shared" si="324"/>
        <v>1</v>
      </c>
      <c r="BV195" s="5">
        <f t="shared" si="325"/>
        <v>1</v>
      </c>
      <c r="BW195" s="5">
        <f t="shared" si="326"/>
        <v>1</v>
      </c>
      <c r="BX195" s="5">
        <f t="shared" si="327"/>
        <v>1</v>
      </c>
      <c r="BY195" s="5">
        <f t="shared" si="328"/>
        <v>1</v>
      </c>
      <c r="BZ195" s="5">
        <f t="shared" si="329"/>
        <v>1</v>
      </c>
      <c r="CA195" s="5">
        <f t="shared" si="330"/>
        <v>1</v>
      </c>
      <c r="CB195" s="5">
        <f t="shared" si="331"/>
        <v>1</v>
      </c>
      <c r="CC195" s="5">
        <f t="shared" si="332"/>
        <v>1</v>
      </c>
      <c r="CD195" s="5" t="str">
        <f t="shared" si="333"/>
        <v>?</v>
      </c>
      <c r="CE195" s="4" t="str">
        <f t="shared" si="334"/>
        <v>Kitöltés rendben!</v>
      </c>
      <c r="CF195" s="5">
        <f t="shared" si="335"/>
        <v>1</v>
      </c>
      <c r="CG195" s="5">
        <f t="shared" si="336"/>
        <v>1</v>
      </c>
      <c r="CH195" s="5">
        <f t="shared" si="337"/>
        <v>0</v>
      </c>
    </row>
    <row r="196" spans="1:86" s="2" customFormat="1" ht="120" hidden="1" customHeight="1" x14ac:dyDescent="0.25">
      <c r="A196" s="1" t="str">
        <f t="shared" si="297"/>
        <v>Kitöltés rendben!</v>
      </c>
      <c r="B196" s="203">
        <v>2</v>
      </c>
      <c r="C196" s="202" t="s">
        <v>98</v>
      </c>
      <c r="D196" s="204" t="s">
        <v>458</v>
      </c>
      <c r="E196" s="204" t="s">
        <v>462</v>
      </c>
      <c r="F196" s="205" t="str">
        <f>VLOOKUP($G196,Összesítő!$B:$F,2,FALSE)</f>
        <v>21-32188-1-005-00-00</v>
      </c>
      <c r="G196" s="202" t="s">
        <v>371</v>
      </c>
      <c r="H196" s="205" t="str">
        <f>AY196&amp;"_"&amp;AW196&amp;"_FIV_"&amp;LEFT(Előlap!$B$6,4)</f>
        <v>4230_193_FIV_2026</v>
      </c>
      <c r="I196" s="205" t="str">
        <f>VLOOKUP($G196,Összesítő!$B:$F,5,FALSE)</f>
        <v>Hegyfalu, Pósfa, Zsédeny, Ölbő, Szeleste</v>
      </c>
      <c r="J196" s="205" t="str">
        <f>VLOOKUP($G196,Összesítő!$B:$F,4,FALSE)</f>
        <v>Hegyfalu Községi Önkormányzat, Pósfa Község Önkormányzata, Zsédeny Község Önkormányzata, Ölbő Község Önkormányzata, Szeleste Község Önkormányzata</v>
      </c>
      <c r="K196" s="7">
        <f t="shared" si="298"/>
        <v>120000</v>
      </c>
      <c r="L196" s="203">
        <v>2028</v>
      </c>
      <c r="M196" s="203">
        <v>2030</v>
      </c>
      <c r="N196" s="13">
        <v>0</v>
      </c>
      <c r="O196" s="8">
        <v>120000</v>
      </c>
      <c r="P196" s="8">
        <v>0</v>
      </c>
      <c r="R196" s="8">
        <v>0</v>
      </c>
      <c r="S196" s="8">
        <v>0</v>
      </c>
      <c r="T196" s="8">
        <v>0</v>
      </c>
      <c r="U196" s="8">
        <v>0</v>
      </c>
      <c r="V196" s="8">
        <v>0</v>
      </c>
      <c r="W196" s="8">
        <v>0</v>
      </c>
      <c r="X196" s="8">
        <v>0</v>
      </c>
      <c r="Y196" s="8">
        <v>0</v>
      </c>
      <c r="Z196" s="8">
        <v>0</v>
      </c>
      <c r="AA196" s="8">
        <v>0</v>
      </c>
      <c r="AB196" s="8">
        <v>0</v>
      </c>
      <c r="AC196" s="7">
        <f t="shared" si="299"/>
        <v>0</v>
      </c>
      <c r="AD196" s="3" t="str">
        <f t="shared" si="300"/>
        <v>Nem rövidtávú a feladat.</v>
      </c>
      <c r="AF196" s="8">
        <v>0</v>
      </c>
      <c r="AG196" s="8">
        <v>0</v>
      </c>
      <c r="AH196" s="8">
        <v>0</v>
      </c>
      <c r="AI196" s="8">
        <v>0</v>
      </c>
      <c r="AJ196" s="8">
        <v>0</v>
      </c>
      <c r="AK196" s="8">
        <v>0</v>
      </c>
      <c r="AL196" s="8">
        <v>0</v>
      </c>
      <c r="AM196" s="8">
        <v>0</v>
      </c>
      <c r="AN196" s="8">
        <v>0</v>
      </c>
      <c r="AO196" s="8">
        <v>0</v>
      </c>
      <c r="AP196" s="8">
        <v>0</v>
      </c>
      <c r="AQ196" s="7">
        <f t="shared" si="301"/>
        <v>0</v>
      </c>
      <c r="AR196" s="202" t="s">
        <v>464</v>
      </c>
      <c r="AS196" s="3" t="str">
        <f t="shared" si="302"/>
        <v>Forráshiányos a feladat!</v>
      </c>
      <c r="AU196" s="204" t="s">
        <v>466</v>
      </c>
      <c r="AV196" s="204" t="s">
        <v>132</v>
      </c>
      <c r="AW196" s="205">
        <f>COUNTA($G$3:G196)</f>
        <v>193</v>
      </c>
      <c r="AY196" s="9">
        <f>VLOOKUP($G196,Összesítő!$B:$F,3,FALSE)</f>
        <v>4230</v>
      </c>
      <c r="AZ196" s="9">
        <f t="shared" si="303"/>
        <v>86</v>
      </c>
      <c r="BA196" s="5">
        <f t="shared" si="304"/>
        <v>1</v>
      </c>
      <c r="BB196" s="5" t="str">
        <f t="shared" si="305"/>
        <v>H</v>
      </c>
      <c r="BC196" s="5">
        <f t="shared" si="306"/>
        <v>0</v>
      </c>
      <c r="BD196" s="5">
        <f t="shared" si="307"/>
        <v>0</v>
      </c>
      <c r="BE196" s="5">
        <f t="shared" si="308"/>
        <v>0</v>
      </c>
      <c r="BF196" s="9" t="str">
        <f t="shared" si="309"/>
        <v>Nem rövidtávú a feladat.</v>
      </c>
      <c r="BG196" s="5">
        <f t="shared" si="310"/>
        <v>1</v>
      </c>
      <c r="BH196" s="5">
        <f t="shared" si="311"/>
        <v>1</v>
      </c>
      <c r="BI196" s="5">
        <f t="shared" si="312"/>
        <v>1</v>
      </c>
      <c r="BJ196" s="5">
        <f t="shared" si="313"/>
        <v>1</v>
      </c>
      <c r="BK196" s="5">
        <f t="shared" si="314"/>
        <v>1</v>
      </c>
      <c r="BL196" s="4" t="str">
        <f t="shared" si="315"/>
        <v>Forráshiányos a feladat!</v>
      </c>
      <c r="BM196" s="5">
        <f t="shared" si="316"/>
        <v>0</v>
      </c>
      <c r="BN196" s="5">
        <f t="shared" si="317"/>
        <v>1</v>
      </c>
      <c r="BO196" s="5">
        <f t="shared" si="318"/>
        <v>0</v>
      </c>
      <c r="BP196" s="5">
        <f t="shared" si="319"/>
        <v>0</v>
      </c>
      <c r="BQ196" s="5">
        <f t="shared" si="320"/>
        <v>0</v>
      </c>
      <c r="BR196" s="9">
        <f t="shared" si="321"/>
        <v>0</v>
      </c>
      <c r="BS196" s="5">
        <f t="shared" si="322"/>
        <v>0</v>
      </c>
      <c r="BT196" s="5">
        <f t="shared" si="323"/>
        <v>0</v>
      </c>
      <c r="BU196" s="5">
        <f t="shared" si="324"/>
        <v>1</v>
      </c>
      <c r="BV196" s="5">
        <f t="shared" si="325"/>
        <v>1</v>
      </c>
      <c r="BW196" s="5">
        <f t="shared" si="326"/>
        <v>1</v>
      </c>
      <c r="BX196" s="5">
        <f t="shared" si="327"/>
        <v>1</v>
      </c>
      <c r="BY196" s="5">
        <f t="shared" si="328"/>
        <v>1</v>
      </c>
      <c r="BZ196" s="5">
        <f t="shared" si="329"/>
        <v>1</v>
      </c>
      <c r="CA196" s="5">
        <f t="shared" si="330"/>
        <v>1</v>
      </c>
      <c r="CB196" s="5">
        <f t="shared" si="331"/>
        <v>1</v>
      </c>
      <c r="CC196" s="5">
        <f t="shared" si="332"/>
        <v>1</v>
      </c>
      <c r="CD196" s="5" t="str">
        <f t="shared" si="333"/>
        <v>?</v>
      </c>
      <c r="CE196" s="4" t="str">
        <f t="shared" si="334"/>
        <v>Kitöltés rendben!</v>
      </c>
      <c r="CF196" s="5">
        <f t="shared" si="335"/>
        <v>1</v>
      </c>
      <c r="CG196" s="5">
        <f t="shared" si="336"/>
        <v>0</v>
      </c>
      <c r="CH196" s="5">
        <f t="shared" si="337"/>
        <v>1</v>
      </c>
    </row>
    <row r="197" spans="1:86" s="2" customFormat="1" ht="120" hidden="1" customHeight="1" x14ac:dyDescent="0.25">
      <c r="A197" s="1" t="str">
        <f t="shared" si="297"/>
        <v>Kitöltés rendben!</v>
      </c>
      <c r="B197" s="203">
        <v>2</v>
      </c>
      <c r="C197" s="202" t="s">
        <v>102</v>
      </c>
      <c r="D197" s="204" t="s">
        <v>459</v>
      </c>
      <c r="E197" s="204" t="s">
        <v>462</v>
      </c>
      <c r="F197" s="205" t="str">
        <f>VLOOKUP($G197,Összesítő!$B:$F,2,FALSE)</f>
        <v>21-32188-1-005-00-00</v>
      </c>
      <c r="G197" s="202" t="s">
        <v>371</v>
      </c>
      <c r="H197" s="205" t="str">
        <f>AY197&amp;"_"&amp;AW197&amp;"_FIV_"&amp;LEFT(Előlap!$B$6,4)</f>
        <v>4230_194_FIV_2026</v>
      </c>
      <c r="I197" s="205" t="str">
        <f>VLOOKUP($G197,Összesítő!$B:$F,5,FALSE)</f>
        <v>Hegyfalu, Pósfa, Zsédeny, Ölbő, Szeleste</v>
      </c>
      <c r="J197" s="205" t="str">
        <f>VLOOKUP($G197,Összesítő!$B:$F,4,FALSE)</f>
        <v>Hegyfalu Községi Önkormányzat, Pósfa Község Önkormányzata, Zsédeny Község Önkormányzata, Ölbő Község Önkormányzata, Szeleste Község Önkormányzata</v>
      </c>
      <c r="K197" s="7">
        <f t="shared" si="298"/>
        <v>8000</v>
      </c>
      <c r="L197" s="203">
        <v>2033</v>
      </c>
      <c r="M197" s="203">
        <v>2033</v>
      </c>
      <c r="N197" s="13">
        <v>0</v>
      </c>
      <c r="O197" s="8">
        <v>8000</v>
      </c>
      <c r="P197" s="8">
        <v>0</v>
      </c>
      <c r="R197" s="8">
        <v>0</v>
      </c>
      <c r="S197" s="8">
        <v>0</v>
      </c>
      <c r="T197" s="8">
        <v>0</v>
      </c>
      <c r="U197" s="8">
        <v>0</v>
      </c>
      <c r="V197" s="8">
        <v>0</v>
      </c>
      <c r="W197" s="8">
        <v>0</v>
      </c>
      <c r="X197" s="8">
        <v>0</v>
      </c>
      <c r="Y197" s="8">
        <v>0</v>
      </c>
      <c r="Z197" s="8">
        <v>0</v>
      </c>
      <c r="AA197" s="8">
        <v>0</v>
      </c>
      <c r="AB197" s="8">
        <v>0</v>
      </c>
      <c r="AC197" s="7">
        <f t="shared" si="299"/>
        <v>0</v>
      </c>
      <c r="AD197" s="3" t="str">
        <f t="shared" si="300"/>
        <v>Nem rövidtávú a feladat.</v>
      </c>
      <c r="AF197" s="8">
        <v>0</v>
      </c>
      <c r="AG197" s="8">
        <v>0</v>
      </c>
      <c r="AH197" s="8">
        <v>0</v>
      </c>
      <c r="AI197" s="8">
        <v>0</v>
      </c>
      <c r="AJ197" s="8">
        <v>0</v>
      </c>
      <c r="AK197" s="8">
        <v>0</v>
      </c>
      <c r="AL197" s="8">
        <v>0</v>
      </c>
      <c r="AM197" s="8">
        <v>0</v>
      </c>
      <c r="AN197" s="8">
        <v>0</v>
      </c>
      <c r="AO197" s="8">
        <v>0</v>
      </c>
      <c r="AP197" s="8">
        <v>0</v>
      </c>
      <c r="AQ197" s="7">
        <f t="shared" si="301"/>
        <v>0</v>
      </c>
      <c r="AR197" s="202" t="s">
        <v>464</v>
      </c>
      <c r="AS197" s="3" t="str">
        <f t="shared" si="302"/>
        <v>Forráshiányos a feladat!</v>
      </c>
      <c r="AU197" s="204" t="s">
        <v>466</v>
      </c>
      <c r="AV197" s="204" t="s">
        <v>132</v>
      </c>
      <c r="AW197" s="205">
        <f>COUNTA($G$3:G197)</f>
        <v>194</v>
      </c>
      <c r="AY197" s="9">
        <f>VLOOKUP($G197,Összesítő!$B:$F,3,FALSE)</f>
        <v>4230</v>
      </c>
      <c r="AZ197" s="9">
        <f t="shared" si="303"/>
        <v>86</v>
      </c>
      <c r="BA197" s="5">
        <f t="shared" si="304"/>
        <v>1</v>
      </c>
      <c r="BB197" s="5" t="str">
        <f t="shared" si="305"/>
        <v>H</v>
      </c>
      <c r="BC197" s="5">
        <f t="shared" si="306"/>
        <v>0</v>
      </c>
      <c r="BD197" s="5">
        <f t="shared" si="307"/>
        <v>0</v>
      </c>
      <c r="BE197" s="5">
        <f t="shared" si="308"/>
        <v>0</v>
      </c>
      <c r="BF197" s="9" t="str">
        <f t="shared" si="309"/>
        <v>Nem rövidtávú a feladat.</v>
      </c>
      <c r="BG197" s="5">
        <f t="shared" si="310"/>
        <v>1</v>
      </c>
      <c r="BH197" s="5">
        <f t="shared" si="311"/>
        <v>1</v>
      </c>
      <c r="BI197" s="5">
        <f t="shared" si="312"/>
        <v>1</v>
      </c>
      <c r="BJ197" s="5">
        <f t="shared" si="313"/>
        <v>1</v>
      </c>
      <c r="BK197" s="5">
        <f t="shared" si="314"/>
        <v>1</v>
      </c>
      <c r="BL197" s="4" t="str">
        <f t="shared" si="315"/>
        <v>Forráshiányos a feladat!</v>
      </c>
      <c r="BM197" s="5">
        <f t="shared" si="316"/>
        <v>0</v>
      </c>
      <c r="BN197" s="5">
        <f t="shared" si="317"/>
        <v>1</v>
      </c>
      <c r="BO197" s="5">
        <f t="shared" si="318"/>
        <v>0</v>
      </c>
      <c r="BP197" s="5">
        <f t="shared" si="319"/>
        <v>0</v>
      </c>
      <c r="BQ197" s="5">
        <f t="shared" si="320"/>
        <v>0</v>
      </c>
      <c r="BR197" s="9">
        <f t="shared" si="321"/>
        <v>0</v>
      </c>
      <c r="BS197" s="5">
        <f t="shared" si="322"/>
        <v>0</v>
      </c>
      <c r="BT197" s="5">
        <f t="shared" si="323"/>
        <v>0</v>
      </c>
      <c r="BU197" s="5">
        <f t="shared" si="324"/>
        <v>1</v>
      </c>
      <c r="BV197" s="5">
        <f t="shared" si="325"/>
        <v>1</v>
      </c>
      <c r="BW197" s="5">
        <f t="shared" si="326"/>
        <v>1</v>
      </c>
      <c r="BX197" s="5">
        <f t="shared" si="327"/>
        <v>1</v>
      </c>
      <c r="BY197" s="5">
        <f t="shared" si="328"/>
        <v>1</v>
      </c>
      <c r="BZ197" s="5">
        <f t="shared" si="329"/>
        <v>1</v>
      </c>
      <c r="CA197" s="5">
        <f t="shared" si="330"/>
        <v>1</v>
      </c>
      <c r="CB197" s="5">
        <f t="shared" si="331"/>
        <v>1</v>
      </c>
      <c r="CC197" s="5">
        <f t="shared" si="332"/>
        <v>1</v>
      </c>
      <c r="CD197" s="5" t="str">
        <f t="shared" si="333"/>
        <v>?</v>
      </c>
      <c r="CE197" s="4" t="str">
        <f t="shared" si="334"/>
        <v>Kitöltés rendben!</v>
      </c>
      <c r="CF197" s="5">
        <f t="shared" si="335"/>
        <v>1</v>
      </c>
      <c r="CG197" s="5">
        <f t="shared" si="336"/>
        <v>0</v>
      </c>
      <c r="CH197" s="5">
        <f t="shared" si="337"/>
        <v>1</v>
      </c>
    </row>
    <row r="198" spans="1:86" s="2" customFormat="1" ht="120" hidden="1" customHeight="1" x14ac:dyDescent="0.25">
      <c r="A198" s="1" t="str">
        <f t="shared" si="297"/>
        <v>Kitöltés rendben!</v>
      </c>
      <c r="B198" s="203">
        <v>2</v>
      </c>
      <c r="C198" s="202" t="s">
        <v>102</v>
      </c>
      <c r="D198" s="204" t="s">
        <v>460</v>
      </c>
      <c r="E198" s="204" t="s">
        <v>462</v>
      </c>
      <c r="F198" s="205" t="str">
        <f>VLOOKUP($G198,Összesítő!$B:$F,2,FALSE)</f>
        <v>21-32188-1-005-00-00</v>
      </c>
      <c r="G198" s="202" t="s">
        <v>371</v>
      </c>
      <c r="H198" s="205" t="str">
        <f>AY198&amp;"_"&amp;AW198&amp;"_FIV_"&amp;LEFT(Előlap!$B$6,4)</f>
        <v>4230_195_FIV_2026</v>
      </c>
      <c r="I198" s="205" t="str">
        <f>VLOOKUP($G198,Összesítő!$B:$F,5,FALSE)</f>
        <v>Hegyfalu, Pósfa, Zsédeny, Ölbő, Szeleste</v>
      </c>
      <c r="J198" s="205" t="str">
        <f>VLOOKUP($G198,Összesítő!$B:$F,4,FALSE)</f>
        <v>Hegyfalu Községi Önkormányzat, Pósfa Község Önkormányzata, Zsédeny Község Önkormányzata, Ölbő Község Önkormányzata, Szeleste Község Önkormányzata</v>
      </c>
      <c r="K198" s="7">
        <f t="shared" si="298"/>
        <v>8000</v>
      </c>
      <c r="L198" s="203">
        <v>2033</v>
      </c>
      <c r="M198" s="203">
        <v>2033</v>
      </c>
      <c r="N198" s="13">
        <v>0</v>
      </c>
      <c r="O198" s="8">
        <v>8000</v>
      </c>
      <c r="P198" s="8">
        <v>0</v>
      </c>
      <c r="R198" s="8">
        <v>0</v>
      </c>
      <c r="S198" s="8">
        <v>0</v>
      </c>
      <c r="T198" s="8">
        <v>0</v>
      </c>
      <c r="U198" s="8">
        <v>0</v>
      </c>
      <c r="V198" s="8">
        <v>0</v>
      </c>
      <c r="W198" s="8">
        <v>0</v>
      </c>
      <c r="X198" s="8">
        <v>0</v>
      </c>
      <c r="Y198" s="8">
        <v>0</v>
      </c>
      <c r="Z198" s="8">
        <v>0</v>
      </c>
      <c r="AA198" s="8">
        <v>0</v>
      </c>
      <c r="AB198" s="8">
        <v>0</v>
      </c>
      <c r="AC198" s="7">
        <f t="shared" si="299"/>
        <v>0</v>
      </c>
      <c r="AD198" s="3" t="str">
        <f t="shared" si="300"/>
        <v>Nem rövidtávú a feladat.</v>
      </c>
      <c r="AF198" s="8">
        <v>0</v>
      </c>
      <c r="AG198" s="8">
        <v>0</v>
      </c>
      <c r="AH198" s="8">
        <v>0</v>
      </c>
      <c r="AI198" s="8">
        <v>0</v>
      </c>
      <c r="AJ198" s="8">
        <v>0</v>
      </c>
      <c r="AK198" s="8">
        <v>0</v>
      </c>
      <c r="AL198" s="8">
        <v>0</v>
      </c>
      <c r="AM198" s="8">
        <v>0</v>
      </c>
      <c r="AN198" s="8">
        <v>0</v>
      </c>
      <c r="AO198" s="8">
        <v>0</v>
      </c>
      <c r="AP198" s="8">
        <v>0</v>
      </c>
      <c r="AQ198" s="7">
        <f t="shared" si="301"/>
        <v>0</v>
      </c>
      <c r="AR198" s="202" t="s">
        <v>464</v>
      </c>
      <c r="AS198" s="3" t="str">
        <f t="shared" si="302"/>
        <v>Forráshiányos a feladat!</v>
      </c>
      <c r="AU198" s="204" t="s">
        <v>466</v>
      </c>
      <c r="AV198" s="204" t="s">
        <v>132</v>
      </c>
      <c r="AW198" s="205">
        <f>COUNTA($G$3:G198)</f>
        <v>195</v>
      </c>
      <c r="AY198" s="9">
        <f>VLOOKUP($G198,Összesítő!$B:$F,3,FALSE)</f>
        <v>4230</v>
      </c>
      <c r="AZ198" s="9">
        <f t="shared" si="303"/>
        <v>86</v>
      </c>
      <c r="BA198" s="5">
        <f t="shared" si="304"/>
        <v>1</v>
      </c>
      <c r="BB198" s="5" t="str">
        <f t="shared" si="305"/>
        <v>H</v>
      </c>
      <c r="BC198" s="5">
        <f t="shared" si="306"/>
        <v>0</v>
      </c>
      <c r="BD198" s="5">
        <f t="shared" si="307"/>
        <v>0</v>
      </c>
      <c r="BE198" s="5">
        <f t="shared" si="308"/>
        <v>0</v>
      </c>
      <c r="BF198" s="9" t="str">
        <f t="shared" si="309"/>
        <v>Nem rövidtávú a feladat.</v>
      </c>
      <c r="BG198" s="5">
        <f t="shared" si="310"/>
        <v>1</v>
      </c>
      <c r="BH198" s="5">
        <f t="shared" si="311"/>
        <v>1</v>
      </c>
      <c r="BI198" s="5">
        <f t="shared" si="312"/>
        <v>1</v>
      </c>
      <c r="BJ198" s="5">
        <f t="shared" si="313"/>
        <v>1</v>
      </c>
      <c r="BK198" s="5">
        <f t="shared" si="314"/>
        <v>1</v>
      </c>
      <c r="BL198" s="4" t="str">
        <f t="shared" si="315"/>
        <v>Forráshiányos a feladat!</v>
      </c>
      <c r="BM198" s="5">
        <f t="shared" si="316"/>
        <v>0</v>
      </c>
      <c r="BN198" s="5">
        <f t="shared" si="317"/>
        <v>1</v>
      </c>
      <c r="BO198" s="5">
        <f t="shared" si="318"/>
        <v>0</v>
      </c>
      <c r="BP198" s="5">
        <f t="shared" si="319"/>
        <v>0</v>
      </c>
      <c r="BQ198" s="5">
        <f t="shared" si="320"/>
        <v>0</v>
      </c>
      <c r="BR198" s="9">
        <f t="shared" si="321"/>
        <v>0</v>
      </c>
      <c r="BS198" s="5">
        <f t="shared" si="322"/>
        <v>0</v>
      </c>
      <c r="BT198" s="5">
        <f t="shared" si="323"/>
        <v>0</v>
      </c>
      <c r="BU198" s="5">
        <f t="shared" si="324"/>
        <v>1</v>
      </c>
      <c r="BV198" s="5">
        <f t="shared" si="325"/>
        <v>1</v>
      </c>
      <c r="BW198" s="5">
        <f t="shared" si="326"/>
        <v>1</v>
      </c>
      <c r="BX198" s="5">
        <f t="shared" si="327"/>
        <v>1</v>
      </c>
      <c r="BY198" s="5">
        <f t="shared" si="328"/>
        <v>1</v>
      </c>
      <c r="BZ198" s="5">
        <f t="shared" si="329"/>
        <v>1</v>
      </c>
      <c r="CA198" s="5">
        <f t="shared" si="330"/>
        <v>1</v>
      </c>
      <c r="CB198" s="5">
        <f t="shared" si="331"/>
        <v>1</v>
      </c>
      <c r="CC198" s="5">
        <f t="shared" si="332"/>
        <v>1</v>
      </c>
      <c r="CD198" s="5" t="str">
        <f t="shared" si="333"/>
        <v>?</v>
      </c>
      <c r="CE198" s="4" t="str">
        <f t="shared" si="334"/>
        <v>Kitöltés rendben!</v>
      </c>
      <c r="CF198" s="5">
        <f t="shared" si="335"/>
        <v>1</v>
      </c>
      <c r="CG198" s="5">
        <f t="shared" si="336"/>
        <v>0</v>
      </c>
      <c r="CH198" s="5">
        <f t="shared" si="337"/>
        <v>1</v>
      </c>
    </row>
    <row r="199" spans="1:86" s="2" customFormat="1" ht="120" hidden="1" customHeight="1" x14ac:dyDescent="0.25">
      <c r="A199" s="1" t="str">
        <f t="shared" ref="A199" si="472">IF($G199="","Nincs VKR kiválasztva!",CE199)</f>
        <v>Kitöltés rendben!</v>
      </c>
      <c r="B199" s="211">
        <v>2</v>
      </c>
      <c r="C199" s="210" t="s">
        <v>108</v>
      </c>
      <c r="D199" s="212" t="s">
        <v>467</v>
      </c>
      <c r="E199" s="212" t="s">
        <v>462</v>
      </c>
      <c r="F199" s="213" t="str">
        <f>VLOOKUP($G199,Összesítő!$B:$F,2,FALSE)</f>
        <v>21-32188-1-005-00-00</v>
      </c>
      <c r="G199" s="210" t="s">
        <v>371</v>
      </c>
      <c r="H199" s="213" t="str">
        <f>AY199&amp;"_"&amp;AW199&amp;"_FIV_"&amp;LEFT(Előlap!$B$6,4)</f>
        <v>4230_196_FIV_2026</v>
      </c>
      <c r="I199" s="213" t="str">
        <f>VLOOKUP($G199,Összesítő!$B:$F,5,FALSE)</f>
        <v>Hegyfalu, Pósfa, Zsédeny, Ölbő, Szeleste</v>
      </c>
      <c r="J199" s="213" t="str">
        <f>VLOOKUP($G199,Összesítő!$B:$F,4,FALSE)</f>
        <v>Hegyfalu Községi Önkormányzat, Pósfa Község Önkormányzata, Zsédeny Község Önkormányzata, Ölbő Község Önkormányzata, Szeleste Község Önkormányzata</v>
      </c>
      <c r="K199" s="7">
        <f t="shared" ref="K199" si="473">N199+O199</f>
        <v>20000</v>
      </c>
      <c r="L199" s="211">
        <v>2028</v>
      </c>
      <c r="M199" s="211">
        <v>2036</v>
      </c>
      <c r="N199" s="13">
        <v>0</v>
      </c>
      <c r="O199" s="8">
        <v>20000</v>
      </c>
      <c r="P199" s="8">
        <v>0</v>
      </c>
      <c r="R199" s="8">
        <v>0</v>
      </c>
      <c r="S199" s="8">
        <v>0</v>
      </c>
      <c r="T199" s="8">
        <v>0</v>
      </c>
      <c r="U199" s="8">
        <v>0</v>
      </c>
      <c r="V199" s="8">
        <v>0</v>
      </c>
      <c r="W199" s="8">
        <v>0</v>
      </c>
      <c r="X199" s="8">
        <v>0</v>
      </c>
      <c r="Y199" s="8">
        <v>0</v>
      </c>
      <c r="Z199" s="8">
        <v>0</v>
      </c>
      <c r="AA199" s="8">
        <v>0</v>
      </c>
      <c r="AB199" s="8">
        <v>0</v>
      </c>
      <c r="AC199" s="7">
        <f t="shared" ref="AC199" si="474">SUM(R199:AB199)</f>
        <v>0</v>
      </c>
      <c r="AD199" s="3" t="str">
        <f t="shared" ref="AD199" si="475">IF($G199="","Nincs VKR kiválasztva!",IF(BA199=0,"Hiányos kitöltés!",BF199))</f>
        <v>Nem rövidtávú a feladat.</v>
      </c>
      <c r="AF199" s="8">
        <v>0</v>
      </c>
      <c r="AG199" s="8">
        <v>0</v>
      </c>
      <c r="AH199" s="8">
        <v>0</v>
      </c>
      <c r="AI199" s="8">
        <v>0</v>
      </c>
      <c r="AJ199" s="8">
        <v>0</v>
      </c>
      <c r="AK199" s="8">
        <v>0</v>
      </c>
      <c r="AL199" s="8">
        <v>0</v>
      </c>
      <c r="AM199" s="8">
        <v>0</v>
      </c>
      <c r="AN199" s="8">
        <v>0</v>
      </c>
      <c r="AO199" s="8">
        <v>0</v>
      </c>
      <c r="AP199" s="8">
        <v>0</v>
      </c>
      <c r="AQ199" s="7">
        <f t="shared" ref="AQ199" si="476">SUM(AF199:AP199)</f>
        <v>0</v>
      </c>
      <c r="AR199" s="210" t="s">
        <v>464</v>
      </c>
      <c r="AS199" s="3" t="str">
        <f t="shared" si="302"/>
        <v>Forráshiányos a feladat!</v>
      </c>
      <c r="AU199" s="212" t="s">
        <v>466</v>
      </c>
      <c r="AV199" s="212" t="s">
        <v>132</v>
      </c>
      <c r="AW199" s="213">
        <f>COUNTA($G$3:G199)</f>
        <v>196</v>
      </c>
      <c r="AY199" s="9">
        <f>VLOOKUP($G199,Összesítő!$B:$F,3,FALSE)</f>
        <v>4230</v>
      </c>
      <c r="AZ199" s="9">
        <f t="shared" si="303"/>
        <v>86</v>
      </c>
      <c r="BA199" s="5">
        <f t="shared" si="304"/>
        <v>1</v>
      </c>
      <c r="BB199" s="5" t="str">
        <f t="shared" si="305"/>
        <v>H</v>
      </c>
      <c r="BC199" s="5">
        <f t="shared" ref="BC199" si="477">IF(OR(BB199="R",BB199="RH"),1,0)</f>
        <v>0</v>
      </c>
      <c r="BD199" s="5">
        <f t="shared" si="307"/>
        <v>0</v>
      </c>
      <c r="BE199" s="5">
        <f t="shared" si="308"/>
        <v>0</v>
      </c>
      <c r="BF199" s="9" t="str">
        <f t="shared" si="309"/>
        <v>Nem rövidtávú a feladat.</v>
      </c>
      <c r="BG199" s="5">
        <f t="shared" si="310"/>
        <v>1</v>
      </c>
      <c r="BH199" s="5">
        <f t="shared" si="311"/>
        <v>1</v>
      </c>
      <c r="BI199" s="5">
        <f t="shared" si="312"/>
        <v>1</v>
      </c>
      <c r="BJ199" s="5">
        <f t="shared" si="313"/>
        <v>1</v>
      </c>
      <c r="BK199" s="5">
        <f t="shared" ref="BK199" si="478">IF(AND($BJ199=1,$O199=$AQ199),1,IF(AND($BJ199=1,$O199&gt;$AQ199,AR199="igen"),1,0))</f>
        <v>1</v>
      </c>
      <c r="BL199" s="4" t="str">
        <f t="shared" si="315"/>
        <v>Forráshiányos a feladat!</v>
      </c>
      <c r="BM199" s="5">
        <f t="shared" si="316"/>
        <v>0</v>
      </c>
      <c r="BN199" s="5">
        <f t="shared" si="317"/>
        <v>1</v>
      </c>
      <c r="BO199" s="5">
        <f t="shared" si="318"/>
        <v>0</v>
      </c>
      <c r="BP199" s="5">
        <f t="shared" si="319"/>
        <v>0</v>
      </c>
      <c r="BQ199" s="5">
        <f t="shared" si="320"/>
        <v>0</v>
      </c>
      <c r="BR199" s="9">
        <f t="shared" si="321"/>
        <v>0</v>
      </c>
      <c r="BS199" s="5">
        <f t="shared" si="322"/>
        <v>0</v>
      </c>
      <c r="BT199" s="5">
        <f t="shared" si="323"/>
        <v>0</v>
      </c>
      <c r="BU199" s="5">
        <f t="shared" si="324"/>
        <v>1</v>
      </c>
      <c r="BV199" s="5">
        <f t="shared" si="325"/>
        <v>1</v>
      </c>
      <c r="BW199" s="5">
        <f t="shared" si="326"/>
        <v>1</v>
      </c>
      <c r="BX199" s="5">
        <f t="shared" si="327"/>
        <v>1</v>
      </c>
      <c r="BY199" s="5">
        <f t="shared" si="328"/>
        <v>1</v>
      </c>
      <c r="BZ199" s="5">
        <f t="shared" si="329"/>
        <v>1</v>
      </c>
      <c r="CA199" s="5">
        <f t="shared" si="330"/>
        <v>1</v>
      </c>
      <c r="CB199" s="5">
        <f t="shared" si="331"/>
        <v>1</v>
      </c>
      <c r="CC199" s="5">
        <f t="shared" si="332"/>
        <v>1</v>
      </c>
      <c r="CD199" s="5" t="str">
        <f t="shared" si="333"/>
        <v>?</v>
      </c>
      <c r="CE199" s="4" t="str">
        <f t="shared" ref="CE199" si="479">IF($BA199=0,$CD199,IF($BG199=0,"I. ütem forrása nincs kitöltve!",IF($BJ199=0,"II. ütem forrása nincs kitöltve!",IF($BD199=1,"Költségek üteme nem megfelelő (az időtartam és a költség üteme eltér)!",IF(AND(BH199=0,$BA199=1,$BJ199=1,$BD199=1),"Kötelező cellák kitöltve, de az I. ütem forrása hibás!",IF(AND(BJ199=0,$BA199=1,$BJ199=1,$BD199=1),"Kötelező cellák kitöltve, de a II. ütem forrása hibás!",IF(AND($BO199=1,$AZ199&lt;30),"Nullás a rövidtávú feladat és rövid (hiányzik) a hozzá tartozó indoklás!",IF(AND($BP199=1,$AZ199&lt;30),"Nullás a hosszútávú feladat és rövid (hiányzik) a hozzá tartozó indoklás!",IF(AND(BN199=1,C199="1811_RENDKÍVÜLI"),"II. ütemre nem tervezhet Rendkívüli feladatot!",IF(BH199=0,AD199,IF(BK199=0,AS199,IF(AND(BC199=1,$P199&gt;$N199),"EM rendelet 2. melléklet terhére elszámolt költség nem lehet nagyobb az I. ütemre tervezett tényleges költségnél!",IF($AC199&gt;$N199,"Többlet forrást jelölt meg az I. ütemnél! A forrás ne legyen több a költségnél.",IF($AQ199&gt;$O199,"Többlet forrást jelölt meg a II. ütemnél! A forrás ne legyen több a költségnél.","Kitöltés rendben!"))))))))))))))</f>
        <v>Kitöltés rendben!</v>
      </c>
      <c r="CF199" s="5">
        <f t="shared" ref="CF199" si="480">IF(A199="Kitöltés rendben!",1,0)</f>
        <v>1</v>
      </c>
      <c r="CG199" s="5">
        <f t="shared" si="336"/>
        <v>0</v>
      </c>
      <c r="CH199" s="5">
        <f t="shared" si="337"/>
        <v>1</v>
      </c>
    </row>
    <row r="200" spans="1:86" s="2" customFormat="1" ht="120" hidden="1" customHeight="1" x14ac:dyDescent="0.25">
      <c r="A200" s="1" t="str">
        <f t="shared" si="297"/>
        <v>Kitöltés rendben!</v>
      </c>
      <c r="B200" s="203">
        <v>0</v>
      </c>
      <c r="C200" s="202" t="s">
        <v>113</v>
      </c>
      <c r="D200" s="204" t="s">
        <v>420</v>
      </c>
      <c r="E200" s="204" t="s">
        <v>462</v>
      </c>
      <c r="F200" s="205" t="str">
        <f>VLOOKUP($G200,Összesítő!$B:$F,2,FALSE)</f>
        <v>21-32188-1-005-00-00</v>
      </c>
      <c r="G200" s="202" t="s">
        <v>371</v>
      </c>
      <c r="H200" s="205" t="str">
        <f>AY200&amp;"_"&amp;AW200&amp;"_FIV_"&amp;LEFT(Előlap!$B$6,4)</f>
        <v>4230_197_FIV_2026</v>
      </c>
      <c r="I200" s="205" t="str">
        <f>VLOOKUP($G200,Összesítő!$B:$F,5,FALSE)</f>
        <v>Hegyfalu, Pósfa, Zsédeny, Ölbő, Szeleste</v>
      </c>
      <c r="J200" s="205" t="str">
        <f>VLOOKUP($G200,Összesítő!$B:$F,4,FALSE)</f>
        <v>Hegyfalu Községi Önkormányzat, Pósfa Község Önkormányzata, Zsédeny Község Önkormányzata, Ölbő Község Önkormányzata, Szeleste Község Önkormányzata</v>
      </c>
      <c r="K200" s="7">
        <f t="shared" si="298"/>
        <v>0</v>
      </c>
      <c r="L200" s="203">
        <v>2027</v>
      </c>
      <c r="M200" s="203">
        <v>2027</v>
      </c>
      <c r="N200" s="13">
        <v>0</v>
      </c>
      <c r="O200" s="8">
        <v>0</v>
      </c>
      <c r="P200" s="8">
        <v>0</v>
      </c>
      <c r="R200" s="8">
        <v>0</v>
      </c>
      <c r="S200" s="8">
        <v>0</v>
      </c>
      <c r="T200" s="8">
        <v>0</v>
      </c>
      <c r="U200" s="8">
        <v>0</v>
      </c>
      <c r="V200" s="8">
        <v>0</v>
      </c>
      <c r="W200" s="8">
        <v>0</v>
      </c>
      <c r="X200" s="8">
        <v>0</v>
      </c>
      <c r="Y200" s="8">
        <v>0</v>
      </c>
      <c r="Z200" s="8">
        <v>0</v>
      </c>
      <c r="AA200" s="8">
        <v>0</v>
      </c>
      <c r="AB200" s="8">
        <v>0</v>
      </c>
      <c r="AC200" s="7">
        <f t="shared" si="299"/>
        <v>0</v>
      </c>
      <c r="AD200" s="3" t="str">
        <f t="shared" si="300"/>
        <v>A forrás egyenlő a költséggel (I.ütem).</v>
      </c>
      <c r="AF200" s="8">
        <v>0</v>
      </c>
      <c r="AG200" s="8">
        <v>0</v>
      </c>
      <c r="AH200" s="8">
        <v>0</v>
      </c>
      <c r="AI200" s="8">
        <v>0</v>
      </c>
      <c r="AJ200" s="8">
        <v>0</v>
      </c>
      <c r="AK200" s="8">
        <v>0</v>
      </c>
      <c r="AL200" s="8">
        <v>0</v>
      </c>
      <c r="AM200" s="8">
        <v>0</v>
      </c>
      <c r="AN200" s="8">
        <v>0</v>
      </c>
      <c r="AO200" s="8">
        <v>0</v>
      </c>
      <c r="AP200" s="8">
        <v>0</v>
      </c>
      <c r="AQ200" s="7">
        <f t="shared" si="301"/>
        <v>0</v>
      </c>
      <c r="AR200" s="202" t="s">
        <v>464</v>
      </c>
      <c r="AS200" s="3" t="str">
        <f t="shared" si="302"/>
        <v>Nem hosszútávú a feladat.</v>
      </c>
      <c r="AU200" s="204" t="s">
        <v>466</v>
      </c>
      <c r="AV200" s="204" t="s">
        <v>132</v>
      </c>
      <c r="AW200" s="205">
        <f>COUNTA($G$3:G200)</f>
        <v>197</v>
      </c>
      <c r="AY200" s="9">
        <f>VLOOKUP($G200,Összesítő!$B:$F,3,FALSE)</f>
        <v>4230</v>
      </c>
      <c r="AZ200" s="9">
        <f t="shared" si="303"/>
        <v>86</v>
      </c>
      <c r="BA200" s="5">
        <f t="shared" si="304"/>
        <v>1</v>
      </c>
      <c r="BB200" s="5" t="str">
        <f t="shared" si="305"/>
        <v>R</v>
      </c>
      <c r="BC200" s="5">
        <f t="shared" si="306"/>
        <v>1</v>
      </c>
      <c r="BD200" s="5">
        <f t="shared" si="307"/>
        <v>0</v>
      </c>
      <c r="BE200" s="5">
        <f t="shared" si="308"/>
        <v>0</v>
      </c>
      <c r="BF200" s="9" t="str">
        <f t="shared" si="309"/>
        <v>A forrás egyenlő a költséggel (I.ütem).</v>
      </c>
      <c r="BG200" s="5">
        <f t="shared" si="310"/>
        <v>1</v>
      </c>
      <c r="BH200" s="5">
        <f t="shared" si="311"/>
        <v>1</v>
      </c>
      <c r="BI200" s="5">
        <f t="shared" si="312"/>
        <v>0</v>
      </c>
      <c r="BJ200" s="5">
        <f t="shared" si="313"/>
        <v>1</v>
      </c>
      <c r="BK200" s="5">
        <f t="shared" si="314"/>
        <v>1</v>
      </c>
      <c r="BL200" s="4" t="str">
        <f t="shared" si="315"/>
        <v>Nem hosszútávú a feladat.</v>
      </c>
      <c r="BM200" s="5">
        <f t="shared" si="316"/>
        <v>1</v>
      </c>
      <c r="BN200" s="5">
        <f t="shared" si="317"/>
        <v>0</v>
      </c>
      <c r="BO200" s="5">
        <f t="shared" si="318"/>
        <v>1</v>
      </c>
      <c r="BP200" s="5">
        <f t="shared" si="319"/>
        <v>0</v>
      </c>
      <c r="BQ200" s="5">
        <f t="shared" si="320"/>
        <v>1</v>
      </c>
      <c r="BR200" s="9" t="str">
        <f t="shared" si="321"/>
        <v>Nincs hosszútávú terv!</v>
      </c>
      <c r="BS200" s="5">
        <f t="shared" si="322"/>
        <v>1</v>
      </c>
      <c r="BT200" s="5">
        <f t="shared" si="323"/>
        <v>0</v>
      </c>
      <c r="BU200" s="5">
        <f t="shared" si="324"/>
        <v>1</v>
      </c>
      <c r="BV200" s="5">
        <f t="shared" si="325"/>
        <v>1</v>
      </c>
      <c r="BW200" s="5">
        <f t="shared" si="326"/>
        <v>1</v>
      </c>
      <c r="BX200" s="5">
        <f t="shared" si="327"/>
        <v>1</v>
      </c>
      <c r="BY200" s="5">
        <f t="shared" si="328"/>
        <v>1</v>
      </c>
      <c r="BZ200" s="5">
        <f t="shared" si="329"/>
        <v>1</v>
      </c>
      <c r="CA200" s="5">
        <f t="shared" si="330"/>
        <v>1</v>
      </c>
      <c r="CB200" s="5">
        <f t="shared" si="331"/>
        <v>1</v>
      </c>
      <c r="CC200" s="5">
        <f t="shared" si="332"/>
        <v>1</v>
      </c>
      <c r="CD200" s="5" t="str">
        <f t="shared" si="333"/>
        <v>?</v>
      </c>
      <c r="CE200" s="4" t="str">
        <f t="shared" si="334"/>
        <v>Kitöltés rendben!</v>
      </c>
      <c r="CF200" s="5">
        <f t="shared" si="335"/>
        <v>1</v>
      </c>
      <c r="CG200" s="5">
        <f t="shared" si="336"/>
        <v>1</v>
      </c>
      <c r="CH200" s="5">
        <f t="shared" si="337"/>
        <v>0</v>
      </c>
    </row>
    <row r="201" spans="1:86" s="2" customFormat="1" ht="60" hidden="1" customHeight="1" x14ac:dyDescent="0.25">
      <c r="A201" s="1" t="str">
        <f t="shared" si="297"/>
        <v>Kitöltés rendben!</v>
      </c>
      <c r="B201" s="203">
        <v>2</v>
      </c>
      <c r="C201" s="202" t="s">
        <v>98</v>
      </c>
      <c r="D201" s="204" t="s">
        <v>431</v>
      </c>
      <c r="E201" s="204" t="s">
        <v>462</v>
      </c>
      <c r="F201" s="205" t="str">
        <f>VLOOKUP($G201,Összesítő!$B:$F,2,FALSE)</f>
        <v>22-02246-1-001-00-13</v>
      </c>
      <c r="G201" s="202" t="s">
        <v>379</v>
      </c>
      <c r="H201" s="205" t="str">
        <f>AY201&amp;"_"&amp;AW201&amp;"_FIV_"&amp;LEFT(Előlap!$B$6,4)</f>
        <v>4267_198_FIV_2026</v>
      </c>
      <c r="I201" s="205" t="str">
        <f>VLOOKUP($G201,Összesítő!$B:$F,5,FALSE)</f>
        <v>Vát</v>
      </c>
      <c r="J201" s="205" t="str">
        <f>VLOOKUP($G201,Összesítő!$B:$F,4,FALSE)</f>
        <v>Vát Község Önkormányzata</v>
      </c>
      <c r="K201" s="7">
        <f t="shared" si="298"/>
        <v>40000</v>
      </c>
      <c r="L201" s="203">
        <v>2028</v>
      </c>
      <c r="M201" s="203">
        <v>2036</v>
      </c>
      <c r="N201" s="13">
        <v>0</v>
      </c>
      <c r="O201" s="8">
        <v>40000</v>
      </c>
      <c r="P201" s="8">
        <v>0</v>
      </c>
      <c r="R201" s="8">
        <v>0</v>
      </c>
      <c r="S201" s="8">
        <v>0</v>
      </c>
      <c r="T201" s="8">
        <v>0</v>
      </c>
      <c r="U201" s="8">
        <v>0</v>
      </c>
      <c r="V201" s="8">
        <v>0</v>
      </c>
      <c r="W201" s="8">
        <v>0</v>
      </c>
      <c r="X201" s="8">
        <v>0</v>
      </c>
      <c r="Y201" s="8">
        <v>0</v>
      </c>
      <c r="Z201" s="8">
        <v>0</v>
      </c>
      <c r="AA201" s="8">
        <v>0</v>
      </c>
      <c r="AB201" s="8">
        <v>0</v>
      </c>
      <c r="AC201" s="7">
        <f t="shared" si="299"/>
        <v>0</v>
      </c>
      <c r="AD201" s="3" t="str">
        <f t="shared" si="300"/>
        <v>Nem rövidtávú a feladat.</v>
      </c>
      <c r="AF201" s="8">
        <v>0</v>
      </c>
      <c r="AG201" s="8">
        <v>0</v>
      </c>
      <c r="AH201" s="8">
        <v>0</v>
      </c>
      <c r="AI201" s="8">
        <v>0</v>
      </c>
      <c r="AJ201" s="8">
        <v>0</v>
      </c>
      <c r="AK201" s="8">
        <v>0</v>
      </c>
      <c r="AL201" s="8">
        <v>0</v>
      </c>
      <c r="AM201" s="8">
        <v>0</v>
      </c>
      <c r="AN201" s="8">
        <v>0</v>
      </c>
      <c r="AO201" s="8">
        <v>0</v>
      </c>
      <c r="AP201" s="8">
        <v>0</v>
      </c>
      <c r="AQ201" s="7">
        <f t="shared" si="301"/>
        <v>0</v>
      </c>
      <c r="AR201" s="202" t="s">
        <v>464</v>
      </c>
      <c r="AS201" s="3" t="str">
        <f t="shared" si="302"/>
        <v>Forráshiányos a feladat!</v>
      </c>
      <c r="AU201" s="204" t="s">
        <v>466</v>
      </c>
      <c r="AV201" s="204" t="s">
        <v>132</v>
      </c>
      <c r="AW201" s="205">
        <f>COUNTA($G$3:G201)</f>
        <v>198</v>
      </c>
      <c r="AY201" s="9">
        <f>VLOOKUP($G201,Összesítő!$B:$F,3,FALSE)</f>
        <v>4267</v>
      </c>
      <c r="AZ201" s="9">
        <f t="shared" si="303"/>
        <v>86</v>
      </c>
      <c r="BA201" s="5">
        <f t="shared" si="304"/>
        <v>1</v>
      </c>
      <c r="BB201" s="5" t="str">
        <f t="shared" si="305"/>
        <v>H</v>
      </c>
      <c r="BC201" s="5">
        <f t="shared" si="306"/>
        <v>0</v>
      </c>
      <c r="BD201" s="5">
        <f t="shared" si="307"/>
        <v>0</v>
      </c>
      <c r="BE201" s="5">
        <f t="shared" si="308"/>
        <v>0</v>
      </c>
      <c r="BF201" s="9" t="str">
        <f t="shared" si="309"/>
        <v>Nem rövidtávú a feladat.</v>
      </c>
      <c r="BG201" s="5">
        <f t="shared" si="310"/>
        <v>1</v>
      </c>
      <c r="BH201" s="5">
        <f t="shared" si="311"/>
        <v>1</v>
      </c>
      <c r="BI201" s="5">
        <f t="shared" si="312"/>
        <v>1</v>
      </c>
      <c r="BJ201" s="5">
        <f t="shared" si="313"/>
        <v>1</v>
      </c>
      <c r="BK201" s="5">
        <f t="shared" si="314"/>
        <v>1</v>
      </c>
      <c r="BL201" s="4" t="str">
        <f t="shared" si="315"/>
        <v>Forráshiányos a feladat!</v>
      </c>
      <c r="BM201" s="5">
        <f t="shared" si="316"/>
        <v>0</v>
      </c>
      <c r="BN201" s="5">
        <f t="shared" si="317"/>
        <v>1</v>
      </c>
      <c r="BO201" s="5">
        <f t="shared" si="318"/>
        <v>0</v>
      </c>
      <c r="BP201" s="5">
        <f t="shared" si="319"/>
        <v>0</v>
      </c>
      <c r="BQ201" s="5">
        <f t="shared" si="320"/>
        <v>0</v>
      </c>
      <c r="BR201" s="9">
        <f t="shared" si="321"/>
        <v>0</v>
      </c>
      <c r="BS201" s="5">
        <f t="shared" si="322"/>
        <v>0</v>
      </c>
      <c r="BT201" s="5">
        <f t="shared" si="323"/>
        <v>0</v>
      </c>
      <c r="BU201" s="5">
        <f t="shared" si="324"/>
        <v>1</v>
      </c>
      <c r="BV201" s="5">
        <f t="shared" si="325"/>
        <v>1</v>
      </c>
      <c r="BW201" s="5">
        <f t="shared" si="326"/>
        <v>1</v>
      </c>
      <c r="BX201" s="5">
        <f t="shared" si="327"/>
        <v>1</v>
      </c>
      <c r="BY201" s="5">
        <f t="shared" si="328"/>
        <v>1</v>
      </c>
      <c r="BZ201" s="5">
        <f t="shared" si="329"/>
        <v>1</v>
      </c>
      <c r="CA201" s="5">
        <f t="shared" si="330"/>
        <v>1</v>
      </c>
      <c r="CB201" s="5">
        <f t="shared" si="331"/>
        <v>1</v>
      </c>
      <c r="CC201" s="5">
        <f t="shared" si="332"/>
        <v>1</v>
      </c>
      <c r="CD201" s="5" t="str">
        <f t="shared" si="333"/>
        <v>?</v>
      </c>
      <c r="CE201" s="4" t="str">
        <f t="shared" si="334"/>
        <v>Kitöltés rendben!</v>
      </c>
      <c r="CF201" s="5">
        <f t="shared" si="335"/>
        <v>1</v>
      </c>
      <c r="CG201" s="5">
        <f t="shared" si="336"/>
        <v>0</v>
      </c>
      <c r="CH201" s="5">
        <f t="shared" si="337"/>
        <v>1</v>
      </c>
    </row>
    <row r="202" spans="1:86" s="2" customFormat="1" ht="60" hidden="1" customHeight="1" x14ac:dyDescent="0.25">
      <c r="A202" s="1" t="str">
        <f t="shared" ref="A202" si="481">IF($G202="","Nincs VKR kiválasztva!",CE202)</f>
        <v>Kitöltés rendben!</v>
      </c>
      <c r="B202" s="211">
        <v>2</v>
      </c>
      <c r="C202" s="210" t="s">
        <v>108</v>
      </c>
      <c r="D202" s="212" t="s">
        <v>467</v>
      </c>
      <c r="E202" s="212" t="s">
        <v>462</v>
      </c>
      <c r="F202" s="213" t="str">
        <f>VLOOKUP($G202,Összesítő!$B:$F,2,FALSE)</f>
        <v>22-02246-1-001-00-13</v>
      </c>
      <c r="G202" s="210" t="s">
        <v>379</v>
      </c>
      <c r="H202" s="213" t="str">
        <f>AY202&amp;"_"&amp;AW202&amp;"_FIV_"&amp;LEFT(Előlap!$B$6,4)</f>
        <v>4267_199_FIV_2026</v>
      </c>
      <c r="I202" s="213" t="str">
        <f>VLOOKUP($G202,Összesítő!$B:$F,5,FALSE)</f>
        <v>Vát</v>
      </c>
      <c r="J202" s="213" t="str">
        <f>VLOOKUP($G202,Összesítő!$B:$F,4,FALSE)</f>
        <v>Vát Község Önkormányzata</v>
      </c>
      <c r="K202" s="7">
        <f t="shared" ref="K202" si="482">N202+O202</f>
        <v>10000</v>
      </c>
      <c r="L202" s="211">
        <v>2028</v>
      </c>
      <c r="M202" s="211">
        <v>2036</v>
      </c>
      <c r="N202" s="13">
        <v>0</v>
      </c>
      <c r="O202" s="8">
        <v>10000</v>
      </c>
      <c r="P202" s="8">
        <v>0</v>
      </c>
      <c r="R202" s="8">
        <v>0</v>
      </c>
      <c r="S202" s="8">
        <v>0</v>
      </c>
      <c r="T202" s="8">
        <v>0</v>
      </c>
      <c r="U202" s="8">
        <v>0</v>
      </c>
      <c r="V202" s="8">
        <v>0</v>
      </c>
      <c r="W202" s="8">
        <v>0</v>
      </c>
      <c r="X202" s="8">
        <v>0</v>
      </c>
      <c r="Y202" s="8">
        <v>0</v>
      </c>
      <c r="Z202" s="8">
        <v>0</v>
      </c>
      <c r="AA202" s="8">
        <v>0</v>
      </c>
      <c r="AB202" s="8">
        <v>0</v>
      </c>
      <c r="AC202" s="7">
        <f t="shared" ref="AC202" si="483">SUM(R202:AB202)</f>
        <v>0</v>
      </c>
      <c r="AD202" s="3" t="str">
        <f t="shared" ref="AD202" si="484">IF($G202="","Nincs VKR kiválasztva!",IF(BA202=0,"Hiányos kitöltés!",BF202))</f>
        <v>Nem rövidtávú a feladat.</v>
      </c>
      <c r="AF202" s="8">
        <v>0</v>
      </c>
      <c r="AG202" s="8">
        <v>0</v>
      </c>
      <c r="AH202" s="8">
        <v>0</v>
      </c>
      <c r="AI202" s="8">
        <v>0</v>
      </c>
      <c r="AJ202" s="8">
        <v>0</v>
      </c>
      <c r="AK202" s="8">
        <v>0</v>
      </c>
      <c r="AL202" s="8">
        <v>0</v>
      </c>
      <c r="AM202" s="8">
        <v>0</v>
      </c>
      <c r="AN202" s="8">
        <v>0</v>
      </c>
      <c r="AO202" s="8">
        <v>0</v>
      </c>
      <c r="AP202" s="8">
        <v>0</v>
      </c>
      <c r="AQ202" s="7">
        <f t="shared" ref="AQ202" si="485">SUM(AF202:AP202)</f>
        <v>0</v>
      </c>
      <c r="AR202" s="210" t="s">
        <v>464</v>
      </c>
      <c r="AS202" s="3" t="str">
        <f t="shared" si="302"/>
        <v>Forráshiányos a feladat!</v>
      </c>
      <c r="AU202" s="212" t="s">
        <v>466</v>
      </c>
      <c r="AV202" s="212" t="s">
        <v>132</v>
      </c>
      <c r="AW202" s="213">
        <f>COUNTA($G$3:G202)</f>
        <v>199</v>
      </c>
      <c r="AY202" s="9">
        <f>VLOOKUP($G202,Összesítő!$B:$F,3,FALSE)</f>
        <v>4267</v>
      </c>
      <c r="AZ202" s="9">
        <f t="shared" si="303"/>
        <v>86</v>
      </c>
      <c r="BA202" s="5">
        <f t="shared" si="304"/>
        <v>1</v>
      </c>
      <c r="BB202" s="5" t="str">
        <f t="shared" si="305"/>
        <v>H</v>
      </c>
      <c r="BC202" s="5">
        <f t="shared" ref="BC202" si="486">IF(OR(BB202="R",BB202="RH"),1,0)</f>
        <v>0</v>
      </c>
      <c r="BD202" s="5">
        <f t="shared" si="307"/>
        <v>0</v>
      </c>
      <c r="BE202" s="5">
        <f t="shared" si="308"/>
        <v>0</v>
      </c>
      <c r="BF202" s="9" t="str">
        <f t="shared" si="309"/>
        <v>Nem rövidtávú a feladat.</v>
      </c>
      <c r="BG202" s="5">
        <f t="shared" si="310"/>
        <v>1</v>
      </c>
      <c r="BH202" s="5">
        <f t="shared" si="311"/>
        <v>1</v>
      </c>
      <c r="BI202" s="5">
        <f t="shared" si="312"/>
        <v>1</v>
      </c>
      <c r="BJ202" s="5">
        <f t="shared" si="313"/>
        <v>1</v>
      </c>
      <c r="BK202" s="5">
        <f t="shared" ref="BK202" si="487">IF(AND($BJ202=1,$O202=$AQ202),1,IF(AND($BJ202=1,$O202&gt;$AQ202,AR202="igen"),1,0))</f>
        <v>1</v>
      </c>
      <c r="BL202" s="4" t="str">
        <f t="shared" si="315"/>
        <v>Forráshiányos a feladat!</v>
      </c>
      <c r="BM202" s="5">
        <f t="shared" si="316"/>
        <v>0</v>
      </c>
      <c r="BN202" s="5">
        <f t="shared" si="317"/>
        <v>1</v>
      </c>
      <c r="BO202" s="5">
        <f t="shared" si="318"/>
        <v>0</v>
      </c>
      <c r="BP202" s="5">
        <f t="shared" si="319"/>
        <v>0</v>
      </c>
      <c r="BQ202" s="5">
        <f t="shared" si="320"/>
        <v>0</v>
      </c>
      <c r="BR202" s="9">
        <f t="shared" si="321"/>
        <v>0</v>
      </c>
      <c r="BS202" s="5">
        <f t="shared" si="322"/>
        <v>0</v>
      </c>
      <c r="BT202" s="5">
        <f t="shared" si="323"/>
        <v>0</v>
      </c>
      <c r="BU202" s="5">
        <f t="shared" si="324"/>
        <v>1</v>
      </c>
      <c r="BV202" s="5">
        <f t="shared" si="325"/>
        <v>1</v>
      </c>
      <c r="BW202" s="5">
        <f t="shared" si="326"/>
        <v>1</v>
      </c>
      <c r="BX202" s="5">
        <f t="shared" si="327"/>
        <v>1</v>
      </c>
      <c r="BY202" s="5">
        <f t="shared" si="328"/>
        <v>1</v>
      </c>
      <c r="BZ202" s="5">
        <f t="shared" si="329"/>
        <v>1</v>
      </c>
      <c r="CA202" s="5">
        <f t="shared" si="330"/>
        <v>1</v>
      </c>
      <c r="CB202" s="5">
        <f t="shared" si="331"/>
        <v>1</v>
      </c>
      <c r="CC202" s="5">
        <f t="shared" si="332"/>
        <v>1</v>
      </c>
      <c r="CD202" s="5" t="str">
        <f t="shared" si="333"/>
        <v>?</v>
      </c>
      <c r="CE202" s="4" t="str">
        <f t="shared" ref="CE202" si="488">IF($BA202=0,$CD202,IF($BG202=0,"I. ütem forrása nincs kitöltve!",IF($BJ202=0,"II. ütem forrása nincs kitöltve!",IF($BD202=1,"Költségek üteme nem megfelelő (az időtartam és a költség üteme eltér)!",IF(AND(BH202=0,$BA202=1,$BJ202=1,$BD202=1),"Kötelező cellák kitöltve, de az I. ütem forrása hibás!",IF(AND(BJ202=0,$BA202=1,$BJ202=1,$BD202=1),"Kötelező cellák kitöltve, de a II. ütem forrása hibás!",IF(AND($BO202=1,$AZ202&lt;30),"Nullás a rövidtávú feladat és rövid (hiányzik) a hozzá tartozó indoklás!",IF(AND($BP202=1,$AZ202&lt;30),"Nullás a hosszútávú feladat és rövid (hiányzik) a hozzá tartozó indoklás!",IF(AND(BN202=1,C202="1811_RENDKÍVÜLI"),"II. ütemre nem tervezhet Rendkívüli feladatot!",IF(BH202=0,AD202,IF(BK202=0,AS202,IF(AND(BC202=1,$P202&gt;$N202),"EM rendelet 2. melléklet terhére elszámolt költség nem lehet nagyobb az I. ütemre tervezett tényleges költségnél!",IF($AC202&gt;$N202,"Többlet forrást jelölt meg az I. ütemnél! A forrás ne legyen több a költségnél.",IF($AQ202&gt;$O202,"Többlet forrást jelölt meg a II. ütemnél! A forrás ne legyen több a költségnél.","Kitöltés rendben!"))))))))))))))</f>
        <v>Kitöltés rendben!</v>
      </c>
      <c r="CF202" s="5">
        <f t="shared" ref="CF202" si="489">IF(A202="Kitöltés rendben!",1,0)</f>
        <v>1</v>
      </c>
      <c r="CG202" s="5">
        <f t="shared" si="336"/>
        <v>0</v>
      </c>
      <c r="CH202" s="5">
        <f t="shared" si="337"/>
        <v>1</v>
      </c>
    </row>
    <row r="203" spans="1:86" s="2" customFormat="1" ht="60" hidden="1" customHeight="1" x14ac:dyDescent="0.25">
      <c r="A203" s="1" t="str">
        <f t="shared" si="297"/>
        <v>Kitöltés rendben!</v>
      </c>
      <c r="B203" s="203">
        <v>0</v>
      </c>
      <c r="C203" s="202" t="s">
        <v>113</v>
      </c>
      <c r="D203" s="204" t="s">
        <v>420</v>
      </c>
      <c r="E203" s="204" t="s">
        <v>462</v>
      </c>
      <c r="F203" s="205" t="str">
        <f>VLOOKUP($G203,Összesítő!$B:$F,2,FALSE)</f>
        <v>22-02246-1-001-00-13</v>
      </c>
      <c r="G203" s="202" t="s">
        <v>379</v>
      </c>
      <c r="H203" s="205" t="str">
        <f>AY203&amp;"_"&amp;AW203&amp;"_FIV_"&amp;LEFT(Előlap!$B$6,4)</f>
        <v>4267_200_FIV_2026</v>
      </c>
      <c r="I203" s="205" t="str">
        <f>VLOOKUP($G203,Összesítő!$B:$F,5,FALSE)</f>
        <v>Vát</v>
      </c>
      <c r="J203" s="205" t="str">
        <f>VLOOKUP($G203,Összesítő!$B:$F,4,FALSE)</f>
        <v>Vát Község Önkormányzata</v>
      </c>
      <c r="K203" s="7">
        <f t="shared" si="298"/>
        <v>0</v>
      </c>
      <c r="L203" s="203">
        <v>2027</v>
      </c>
      <c r="M203" s="203">
        <v>2027</v>
      </c>
      <c r="N203" s="13">
        <v>0</v>
      </c>
      <c r="O203" s="8">
        <v>0</v>
      </c>
      <c r="P203" s="8">
        <v>0</v>
      </c>
      <c r="R203" s="8">
        <v>0</v>
      </c>
      <c r="S203" s="8">
        <v>0</v>
      </c>
      <c r="T203" s="8">
        <v>0</v>
      </c>
      <c r="U203" s="8">
        <v>0</v>
      </c>
      <c r="V203" s="8">
        <v>0</v>
      </c>
      <c r="W203" s="8">
        <v>0</v>
      </c>
      <c r="X203" s="8">
        <v>0</v>
      </c>
      <c r="Y203" s="8">
        <v>0</v>
      </c>
      <c r="Z203" s="8">
        <v>0</v>
      </c>
      <c r="AA203" s="8">
        <v>0</v>
      </c>
      <c r="AB203" s="8">
        <v>0</v>
      </c>
      <c r="AC203" s="7">
        <f t="shared" si="299"/>
        <v>0</v>
      </c>
      <c r="AD203" s="3" t="str">
        <f t="shared" si="300"/>
        <v>A forrás egyenlő a költséggel (I.ütem).</v>
      </c>
      <c r="AF203" s="8">
        <v>0</v>
      </c>
      <c r="AG203" s="8">
        <v>0</v>
      </c>
      <c r="AH203" s="8">
        <v>0</v>
      </c>
      <c r="AI203" s="8">
        <v>0</v>
      </c>
      <c r="AJ203" s="8">
        <v>0</v>
      </c>
      <c r="AK203" s="8">
        <v>0</v>
      </c>
      <c r="AL203" s="8">
        <v>0</v>
      </c>
      <c r="AM203" s="8">
        <v>0</v>
      </c>
      <c r="AN203" s="8">
        <v>0</v>
      </c>
      <c r="AO203" s="8">
        <v>0</v>
      </c>
      <c r="AP203" s="8">
        <v>0</v>
      </c>
      <c r="AQ203" s="7">
        <f t="shared" si="301"/>
        <v>0</v>
      </c>
      <c r="AR203" s="202" t="s">
        <v>464</v>
      </c>
      <c r="AS203" s="3" t="str">
        <f t="shared" si="302"/>
        <v>Nem hosszútávú a feladat.</v>
      </c>
      <c r="AU203" s="204" t="s">
        <v>466</v>
      </c>
      <c r="AV203" s="204" t="s">
        <v>132</v>
      </c>
      <c r="AW203" s="205">
        <f>COUNTA($G$3:G203)</f>
        <v>200</v>
      </c>
      <c r="AY203" s="9">
        <f>VLOOKUP($G203,Összesítő!$B:$F,3,FALSE)</f>
        <v>4267</v>
      </c>
      <c r="AZ203" s="9">
        <f t="shared" si="303"/>
        <v>86</v>
      </c>
      <c r="BA203" s="5">
        <f t="shared" si="304"/>
        <v>1</v>
      </c>
      <c r="BB203" s="5" t="str">
        <f t="shared" si="305"/>
        <v>R</v>
      </c>
      <c r="BC203" s="5">
        <f t="shared" si="306"/>
        <v>1</v>
      </c>
      <c r="BD203" s="5">
        <f t="shared" si="307"/>
        <v>0</v>
      </c>
      <c r="BE203" s="5">
        <f t="shared" si="308"/>
        <v>0</v>
      </c>
      <c r="BF203" s="9" t="str">
        <f t="shared" si="309"/>
        <v>A forrás egyenlő a költséggel (I.ütem).</v>
      </c>
      <c r="BG203" s="5">
        <f t="shared" si="310"/>
        <v>1</v>
      </c>
      <c r="BH203" s="5">
        <f t="shared" si="311"/>
        <v>1</v>
      </c>
      <c r="BI203" s="5">
        <f t="shared" si="312"/>
        <v>0</v>
      </c>
      <c r="BJ203" s="5">
        <f t="shared" si="313"/>
        <v>1</v>
      </c>
      <c r="BK203" s="5">
        <f t="shared" si="314"/>
        <v>1</v>
      </c>
      <c r="BL203" s="4" t="str">
        <f t="shared" si="315"/>
        <v>Nem hosszútávú a feladat.</v>
      </c>
      <c r="BM203" s="5">
        <f t="shared" si="316"/>
        <v>1</v>
      </c>
      <c r="BN203" s="5">
        <f t="shared" si="317"/>
        <v>0</v>
      </c>
      <c r="BO203" s="5">
        <f t="shared" si="318"/>
        <v>1</v>
      </c>
      <c r="BP203" s="5">
        <f t="shared" si="319"/>
        <v>0</v>
      </c>
      <c r="BQ203" s="5">
        <f t="shared" si="320"/>
        <v>1</v>
      </c>
      <c r="BR203" s="9" t="str">
        <f t="shared" si="321"/>
        <v>Nincs hosszútávú terv!</v>
      </c>
      <c r="BS203" s="5">
        <f t="shared" si="322"/>
        <v>1</v>
      </c>
      <c r="BT203" s="5">
        <f t="shared" si="323"/>
        <v>0</v>
      </c>
      <c r="BU203" s="5">
        <f t="shared" si="324"/>
        <v>1</v>
      </c>
      <c r="BV203" s="5">
        <f t="shared" si="325"/>
        <v>1</v>
      </c>
      <c r="BW203" s="5">
        <f t="shared" si="326"/>
        <v>1</v>
      </c>
      <c r="BX203" s="5">
        <f t="shared" si="327"/>
        <v>1</v>
      </c>
      <c r="BY203" s="5">
        <f t="shared" si="328"/>
        <v>1</v>
      </c>
      <c r="BZ203" s="5">
        <f t="shared" si="329"/>
        <v>1</v>
      </c>
      <c r="CA203" s="5">
        <f t="shared" si="330"/>
        <v>1</v>
      </c>
      <c r="CB203" s="5">
        <f t="shared" si="331"/>
        <v>1</v>
      </c>
      <c r="CC203" s="5">
        <f t="shared" si="332"/>
        <v>1</v>
      </c>
      <c r="CD203" s="5" t="str">
        <f t="shared" si="333"/>
        <v>?</v>
      </c>
      <c r="CE203" s="4" t="str">
        <f t="shared" si="334"/>
        <v>Kitöltés rendben!</v>
      </c>
      <c r="CF203" s="5">
        <f t="shared" si="335"/>
        <v>1</v>
      </c>
      <c r="CG203" s="5">
        <f t="shared" si="336"/>
        <v>1</v>
      </c>
      <c r="CH203" s="5">
        <f t="shared" si="337"/>
        <v>0</v>
      </c>
    </row>
    <row r="204" spans="1:86" s="2" customFormat="1" ht="45" hidden="1" customHeight="1" x14ac:dyDescent="0.25">
      <c r="A204" s="1" t="str">
        <f t="shared" si="297"/>
        <v>Kitöltés rendben!</v>
      </c>
      <c r="B204" s="203">
        <v>2</v>
      </c>
      <c r="C204" s="202" t="s">
        <v>75</v>
      </c>
      <c r="D204" s="204" t="s">
        <v>440</v>
      </c>
      <c r="E204" s="204" t="s">
        <v>462</v>
      </c>
      <c r="F204" s="205" t="str">
        <f>VLOOKUP($G204,Összesítő!$B:$F,2,FALSE)</f>
        <v>21-25423-1-001-00-03</v>
      </c>
      <c r="G204" s="202" t="s">
        <v>339</v>
      </c>
      <c r="H204" s="205" t="str">
        <f>AY204&amp;"_"&amp;AW204&amp;"_FIV_"&amp;LEFT(Előlap!$B$6,4)</f>
        <v>4271_201_FIV_2026</v>
      </c>
      <c r="I204" s="205" t="str">
        <f>VLOOKUP($G204,Összesítő!$B:$F,5,FALSE)</f>
        <v>Magyarszombatfa</v>
      </c>
      <c r="J204" s="205" t="str">
        <f>VLOOKUP($G204,Összesítő!$B:$F,4,FALSE)</f>
        <v>Magyarszombatfa Község Önkormányzata</v>
      </c>
      <c r="K204" s="7">
        <f t="shared" si="298"/>
        <v>20000</v>
      </c>
      <c r="L204" s="203">
        <v>2028</v>
      </c>
      <c r="M204" s="203">
        <v>2028</v>
      </c>
      <c r="N204" s="13">
        <v>0</v>
      </c>
      <c r="O204" s="8">
        <v>20000</v>
      </c>
      <c r="P204" s="8">
        <v>0</v>
      </c>
      <c r="R204" s="8">
        <v>0</v>
      </c>
      <c r="S204" s="8">
        <v>0</v>
      </c>
      <c r="T204" s="8">
        <v>0</v>
      </c>
      <c r="U204" s="8">
        <v>0</v>
      </c>
      <c r="V204" s="8">
        <v>0</v>
      </c>
      <c r="W204" s="8">
        <v>0</v>
      </c>
      <c r="X204" s="8">
        <v>0</v>
      </c>
      <c r="Y204" s="8">
        <v>0</v>
      </c>
      <c r="Z204" s="8">
        <v>0</v>
      </c>
      <c r="AA204" s="8">
        <v>0</v>
      </c>
      <c r="AB204" s="8">
        <v>0</v>
      </c>
      <c r="AC204" s="7">
        <f t="shared" si="299"/>
        <v>0</v>
      </c>
      <c r="AD204" s="3" t="str">
        <f t="shared" si="300"/>
        <v>Nem rövidtávú a feladat.</v>
      </c>
      <c r="AF204" s="8">
        <v>380</v>
      </c>
      <c r="AG204" s="8">
        <v>0</v>
      </c>
      <c r="AH204" s="8">
        <v>0</v>
      </c>
      <c r="AI204" s="8">
        <v>0</v>
      </c>
      <c r="AJ204" s="8">
        <v>0</v>
      </c>
      <c r="AK204" s="8">
        <v>0</v>
      </c>
      <c r="AL204" s="8">
        <v>0</v>
      </c>
      <c r="AM204" s="8">
        <v>0</v>
      </c>
      <c r="AN204" s="8">
        <v>0</v>
      </c>
      <c r="AO204" s="8">
        <v>0</v>
      </c>
      <c r="AP204" s="8">
        <v>0</v>
      </c>
      <c r="AQ204" s="7">
        <f t="shared" si="301"/>
        <v>380</v>
      </c>
      <c r="AR204" s="202" t="s">
        <v>464</v>
      </c>
      <c r="AS204" s="3" t="str">
        <f t="shared" si="302"/>
        <v>Forráshiányos a feladat!</v>
      </c>
      <c r="AU204" s="204" t="s">
        <v>465</v>
      </c>
      <c r="AV204" s="204" t="s">
        <v>132</v>
      </c>
      <c r="AW204" s="205">
        <f>COUNTA($G$3:G204)</f>
        <v>201</v>
      </c>
      <c r="AY204" s="9">
        <f>VLOOKUP($G204,Összesítő!$B:$F,3,FALSE)</f>
        <v>4271</v>
      </c>
      <c r="AZ204" s="9">
        <f t="shared" si="303"/>
        <v>39</v>
      </c>
      <c r="BA204" s="5">
        <f t="shared" si="304"/>
        <v>1</v>
      </c>
      <c r="BB204" s="5" t="str">
        <f t="shared" si="305"/>
        <v>H</v>
      </c>
      <c r="BC204" s="5">
        <f t="shared" si="306"/>
        <v>0</v>
      </c>
      <c r="BD204" s="5">
        <f t="shared" si="307"/>
        <v>0</v>
      </c>
      <c r="BE204" s="5">
        <f t="shared" si="308"/>
        <v>0</v>
      </c>
      <c r="BF204" s="9" t="str">
        <f t="shared" si="309"/>
        <v>Nem rövidtávú a feladat.</v>
      </c>
      <c r="BG204" s="5">
        <f t="shared" si="310"/>
        <v>1</v>
      </c>
      <c r="BH204" s="5">
        <f t="shared" si="311"/>
        <v>1</v>
      </c>
      <c r="BI204" s="5">
        <f t="shared" si="312"/>
        <v>1</v>
      </c>
      <c r="BJ204" s="5">
        <f t="shared" si="313"/>
        <v>1</v>
      </c>
      <c r="BK204" s="5">
        <f t="shared" si="314"/>
        <v>1</v>
      </c>
      <c r="BL204" s="4" t="str">
        <f t="shared" si="315"/>
        <v>Forráshiányos a feladat!</v>
      </c>
      <c r="BM204" s="5">
        <f t="shared" si="316"/>
        <v>0</v>
      </c>
      <c r="BN204" s="5">
        <f t="shared" si="317"/>
        <v>1</v>
      </c>
      <c r="BO204" s="5">
        <f t="shared" si="318"/>
        <v>0</v>
      </c>
      <c r="BP204" s="5">
        <f t="shared" si="319"/>
        <v>0</v>
      </c>
      <c r="BQ204" s="5">
        <f t="shared" si="320"/>
        <v>0</v>
      </c>
      <c r="BR204" s="9">
        <f t="shared" si="321"/>
        <v>0</v>
      </c>
      <c r="BS204" s="5">
        <f t="shared" si="322"/>
        <v>0</v>
      </c>
      <c r="BT204" s="5">
        <f t="shared" si="323"/>
        <v>0</v>
      </c>
      <c r="BU204" s="5">
        <f t="shared" si="324"/>
        <v>1</v>
      </c>
      <c r="BV204" s="5">
        <f t="shared" si="325"/>
        <v>1</v>
      </c>
      <c r="BW204" s="5">
        <f t="shared" si="326"/>
        <v>1</v>
      </c>
      <c r="BX204" s="5">
        <f t="shared" si="327"/>
        <v>1</v>
      </c>
      <c r="BY204" s="5">
        <f t="shared" si="328"/>
        <v>1</v>
      </c>
      <c r="BZ204" s="5">
        <f t="shared" si="329"/>
        <v>1</v>
      </c>
      <c r="CA204" s="5">
        <f t="shared" si="330"/>
        <v>1</v>
      </c>
      <c r="CB204" s="5">
        <f t="shared" si="331"/>
        <v>1</v>
      </c>
      <c r="CC204" s="5">
        <f t="shared" si="332"/>
        <v>1</v>
      </c>
      <c r="CD204" s="5" t="str">
        <f t="shared" si="333"/>
        <v>?</v>
      </c>
      <c r="CE204" s="4" t="str">
        <f t="shared" si="334"/>
        <v>Kitöltés rendben!</v>
      </c>
      <c r="CF204" s="5">
        <f t="shared" si="335"/>
        <v>1</v>
      </c>
      <c r="CG204" s="5">
        <f t="shared" si="336"/>
        <v>0</v>
      </c>
      <c r="CH204" s="5">
        <f t="shared" si="337"/>
        <v>1</v>
      </c>
    </row>
    <row r="205" spans="1:86" s="2" customFormat="1" ht="45" hidden="1" customHeight="1" x14ac:dyDescent="0.25">
      <c r="A205" s="1" t="str">
        <f t="shared" si="297"/>
        <v>Kitöltés rendben!</v>
      </c>
      <c r="B205" s="203">
        <v>2</v>
      </c>
      <c r="C205" s="202" t="s">
        <v>98</v>
      </c>
      <c r="D205" s="204" t="s">
        <v>416</v>
      </c>
      <c r="E205" s="204" t="s">
        <v>462</v>
      </c>
      <c r="F205" s="205" t="str">
        <f>VLOOKUP($G205,Összesítő!$B:$F,2,FALSE)</f>
        <v>21-25423-1-001-00-03</v>
      </c>
      <c r="G205" s="202" t="s">
        <v>339</v>
      </c>
      <c r="H205" s="205" t="str">
        <f>AY205&amp;"_"&amp;AW205&amp;"_FIV_"&amp;LEFT(Előlap!$B$6,4)</f>
        <v>4271_202_FIV_2026</v>
      </c>
      <c r="I205" s="205" t="str">
        <f>VLOOKUP($G205,Összesítő!$B:$F,5,FALSE)</f>
        <v>Magyarszombatfa</v>
      </c>
      <c r="J205" s="205" t="str">
        <f>VLOOKUP($G205,Összesítő!$B:$F,4,FALSE)</f>
        <v>Magyarszombatfa Község Önkormányzata</v>
      </c>
      <c r="K205" s="7">
        <f t="shared" si="298"/>
        <v>30000</v>
      </c>
      <c r="L205" s="203">
        <v>2030</v>
      </c>
      <c r="M205" s="203">
        <v>2036</v>
      </c>
      <c r="N205" s="13">
        <v>0</v>
      </c>
      <c r="O205" s="8">
        <v>30000</v>
      </c>
      <c r="P205" s="8">
        <v>0</v>
      </c>
      <c r="R205" s="8">
        <v>0</v>
      </c>
      <c r="S205" s="8">
        <v>0</v>
      </c>
      <c r="T205" s="8">
        <v>0</v>
      </c>
      <c r="U205" s="8">
        <v>0</v>
      </c>
      <c r="V205" s="8">
        <v>0</v>
      </c>
      <c r="W205" s="8">
        <v>0</v>
      </c>
      <c r="X205" s="8">
        <v>0</v>
      </c>
      <c r="Y205" s="8">
        <v>0</v>
      </c>
      <c r="Z205" s="8">
        <v>0</v>
      </c>
      <c r="AA205" s="8">
        <v>0</v>
      </c>
      <c r="AB205" s="8">
        <v>0</v>
      </c>
      <c r="AC205" s="7">
        <f t="shared" si="299"/>
        <v>0</v>
      </c>
      <c r="AD205" s="3" t="str">
        <f t="shared" si="300"/>
        <v>Nem rövidtávú a feladat.</v>
      </c>
      <c r="AF205" s="8">
        <v>630</v>
      </c>
      <c r="AG205" s="8">
        <v>0</v>
      </c>
      <c r="AH205" s="8">
        <v>0</v>
      </c>
      <c r="AI205" s="8">
        <v>0</v>
      </c>
      <c r="AJ205" s="8">
        <v>0</v>
      </c>
      <c r="AK205" s="8">
        <v>0</v>
      </c>
      <c r="AL205" s="8">
        <v>0</v>
      </c>
      <c r="AM205" s="8">
        <v>0</v>
      </c>
      <c r="AN205" s="8">
        <v>0</v>
      </c>
      <c r="AO205" s="8">
        <v>0</v>
      </c>
      <c r="AP205" s="8">
        <v>0</v>
      </c>
      <c r="AQ205" s="7">
        <f t="shared" si="301"/>
        <v>630</v>
      </c>
      <c r="AR205" s="202" t="s">
        <v>464</v>
      </c>
      <c r="AS205" s="3" t="str">
        <f t="shared" si="302"/>
        <v>Forráshiányos a feladat!</v>
      </c>
      <c r="AU205" s="204" t="s">
        <v>465</v>
      </c>
      <c r="AV205" s="204" t="s">
        <v>132</v>
      </c>
      <c r="AW205" s="205">
        <f>COUNTA($G$3:G205)</f>
        <v>202</v>
      </c>
      <c r="AY205" s="9">
        <f>VLOOKUP($G205,Összesítő!$B:$F,3,FALSE)</f>
        <v>4271</v>
      </c>
      <c r="AZ205" s="9">
        <f t="shared" si="303"/>
        <v>39</v>
      </c>
      <c r="BA205" s="5">
        <f t="shared" si="304"/>
        <v>1</v>
      </c>
      <c r="BB205" s="5" t="str">
        <f t="shared" si="305"/>
        <v>H</v>
      </c>
      <c r="BC205" s="5">
        <f t="shared" si="306"/>
        <v>0</v>
      </c>
      <c r="BD205" s="5">
        <f t="shared" si="307"/>
        <v>0</v>
      </c>
      <c r="BE205" s="5">
        <f t="shared" si="308"/>
        <v>0</v>
      </c>
      <c r="BF205" s="9" t="str">
        <f t="shared" si="309"/>
        <v>Nem rövidtávú a feladat.</v>
      </c>
      <c r="BG205" s="5">
        <f t="shared" si="310"/>
        <v>1</v>
      </c>
      <c r="BH205" s="5">
        <f t="shared" si="311"/>
        <v>1</v>
      </c>
      <c r="BI205" s="5">
        <f t="shared" si="312"/>
        <v>1</v>
      </c>
      <c r="BJ205" s="5">
        <f t="shared" si="313"/>
        <v>1</v>
      </c>
      <c r="BK205" s="5">
        <f t="shared" si="314"/>
        <v>1</v>
      </c>
      <c r="BL205" s="4" t="str">
        <f t="shared" si="315"/>
        <v>Forráshiányos a feladat!</v>
      </c>
      <c r="BM205" s="5">
        <f t="shared" si="316"/>
        <v>0</v>
      </c>
      <c r="BN205" s="5">
        <f t="shared" si="317"/>
        <v>1</v>
      </c>
      <c r="BO205" s="5">
        <f t="shared" si="318"/>
        <v>0</v>
      </c>
      <c r="BP205" s="5">
        <f t="shared" si="319"/>
        <v>0</v>
      </c>
      <c r="BQ205" s="5">
        <f t="shared" si="320"/>
        <v>0</v>
      </c>
      <c r="BR205" s="9">
        <f t="shared" si="321"/>
        <v>0</v>
      </c>
      <c r="BS205" s="5">
        <f t="shared" si="322"/>
        <v>0</v>
      </c>
      <c r="BT205" s="5">
        <f t="shared" si="323"/>
        <v>0</v>
      </c>
      <c r="BU205" s="5">
        <f t="shared" si="324"/>
        <v>1</v>
      </c>
      <c r="BV205" s="5">
        <f t="shared" si="325"/>
        <v>1</v>
      </c>
      <c r="BW205" s="5">
        <f t="shared" si="326"/>
        <v>1</v>
      </c>
      <c r="BX205" s="5">
        <f t="shared" si="327"/>
        <v>1</v>
      </c>
      <c r="BY205" s="5">
        <f t="shared" si="328"/>
        <v>1</v>
      </c>
      <c r="BZ205" s="5">
        <f t="shared" si="329"/>
        <v>1</v>
      </c>
      <c r="CA205" s="5">
        <f t="shared" si="330"/>
        <v>1</v>
      </c>
      <c r="CB205" s="5">
        <f t="shared" si="331"/>
        <v>1</v>
      </c>
      <c r="CC205" s="5">
        <f t="shared" si="332"/>
        <v>1</v>
      </c>
      <c r="CD205" s="5" t="str">
        <f t="shared" si="333"/>
        <v>?</v>
      </c>
      <c r="CE205" s="4" t="str">
        <f t="shared" si="334"/>
        <v>Kitöltés rendben!</v>
      </c>
      <c r="CF205" s="5">
        <f t="shared" si="335"/>
        <v>1</v>
      </c>
      <c r="CG205" s="5">
        <f t="shared" si="336"/>
        <v>0</v>
      </c>
      <c r="CH205" s="5">
        <f t="shared" si="337"/>
        <v>1</v>
      </c>
    </row>
    <row r="206" spans="1:86" s="2" customFormat="1" ht="45" hidden="1" customHeight="1" x14ac:dyDescent="0.25">
      <c r="A206" s="1" t="str">
        <f t="shared" ref="A206" si="490">IF($G206="","Nincs VKR kiválasztva!",CE206)</f>
        <v>Kitöltés rendben!</v>
      </c>
      <c r="B206" s="211">
        <v>2</v>
      </c>
      <c r="C206" s="210" t="s">
        <v>108</v>
      </c>
      <c r="D206" s="212" t="s">
        <v>467</v>
      </c>
      <c r="E206" s="212" t="s">
        <v>462</v>
      </c>
      <c r="F206" s="213" t="str">
        <f>VLOOKUP($G206,Összesítő!$B:$F,2,FALSE)</f>
        <v>21-25423-1-001-00-03</v>
      </c>
      <c r="G206" s="210" t="s">
        <v>339</v>
      </c>
      <c r="H206" s="213" t="str">
        <f>AY206&amp;"_"&amp;AW206&amp;"_FIV_"&amp;LEFT(Előlap!$B$6,4)</f>
        <v>4271_203_FIV_2026</v>
      </c>
      <c r="I206" s="213" t="str">
        <f>VLOOKUP($G206,Összesítő!$B:$F,5,FALSE)</f>
        <v>Magyarszombatfa</v>
      </c>
      <c r="J206" s="213" t="str">
        <f>VLOOKUP($G206,Összesítő!$B:$F,4,FALSE)</f>
        <v>Magyarszombatfa Község Önkormányzata</v>
      </c>
      <c r="K206" s="7">
        <f t="shared" ref="K206" si="491">N206+O206</f>
        <v>20000</v>
      </c>
      <c r="L206" s="211">
        <v>2028</v>
      </c>
      <c r="M206" s="211">
        <v>2036</v>
      </c>
      <c r="N206" s="13">
        <v>0</v>
      </c>
      <c r="O206" s="8">
        <v>20000</v>
      </c>
      <c r="P206" s="8">
        <v>0</v>
      </c>
      <c r="R206" s="8">
        <v>0</v>
      </c>
      <c r="S206" s="8">
        <v>0</v>
      </c>
      <c r="T206" s="8">
        <v>0</v>
      </c>
      <c r="U206" s="8">
        <v>0</v>
      </c>
      <c r="V206" s="8">
        <v>0</v>
      </c>
      <c r="W206" s="8">
        <v>0</v>
      </c>
      <c r="X206" s="8">
        <v>0</v>
      </c>
      <c r="Y206" s="8">
        <v>0</v>
      </c>
      <c r="Z206" s="8">
        <v>0</v>
      </c>
      <c r="AA206" s="8">
        <v>0</v>
      </c>
      <c r="AB206" s="8">
        <v>0</v>
      </c>
      <c r="AC206" s="7">
        <f t="shared" ref="AC206" si="492">SUM(R206:AB206)</f>
        <v>0</v>
      </c>
      <c r="AD206" s="3" t="str">
        <f t="shared" ref="AD206" si="493">IF($G206="","Nincs VKR kiválasztva!",IF(BA206=0,"Hiányos kitöltés!",BF206))</f>
        <v>Nem rövidtávú a feladat.</v>
      </c>
      <c r="AF206" s="8">
        <v>0</v>
      </c>
      <c r="AG206" s="8">
        <v>0</v>
      </c>
      <c r="AH206" s="8">
        <v>0</v>
      </c>
      <c r="AI206" s="8">
        <v>0</v>
      </c>
      <c r="AJ206" s="8">
        <v>0</v>
      </c>
      <c r="AK206" s="8">
        <v>0</v>
      </c>
      <c r="AL206" s="8">
        <v>0</v>
      </c>
      <c r="AM206" s="8">
        <v>0</v>
      </c>
      <c r="AN206" s="8">
        <v>0</v>
      </c>
      <c r="AO206" s="8">
        <v>0</v>
      </c>
      <c r="AP206" s="8">
        <v>0</v>
      </c>
      <c r="AQ206" s="7">
        <f t="shared" ref="AQ206" si="494">SUM(AF206:AP206)</f>
        <v>0</v>
      </c>
      <c r="AR206" s="210" t="s">
        <v>464</v>
      </c>
      <c r="AS206" s="3" t="str">
        <f t="shared" si="302"/>
        <v>Forráshiányos a feladat!</v>
      </c>
      <c r="AU206" s="212" t="s">
        <v>465</v>
      </c>
      <c r="AV206" s="212" t="s">
        <v>132</v>
      </c>
      <c r="AW206" s="213">
        <f>COUNTA($G$3:G206)</f>
        <v>203</v>
      </c>
      <c r="AY206" s="9">
        <f>VLOOKUP($G206,Összesítő!$B:$F,3,FALSE)</f>
        <v>4271</v>
      </c>
      <c r="AZ206" s="9">
        <f t="shared" si="303"/>
        <v>39</v>
      </c>
      <c r="BA206" s="5">
        <f t="shared" si="304"/>
        <v>1</v>
      </c>
      <c r="BB206" s="5" t="str">
        <f t="shared" si="305"/>
        <v>H</v>
      </c>
      <c r="BC206" s="5">
        <f t="shared" ref="BC206" si="495">IF(OR(BB206="R",BB206="RH"),1,0)</f>
        <v>0</v>
      </c>
      <c r="BD206" s="5">
        <f t="shared" si="307"/>
        <v>0</v>
      </c>
      <c r="BE206" s="5">
        <f t="shared" si="308"/>
        <v>0</v>
      </c>
      <c r="BF206" s="9" t="str">
        <f t="shared" si="309"/>
        <v>Nem rövidtávú a feladat.</v>
      </c>
      <c r="BG206" s="5">
        <f t="shared" si="310"/>
        <v>1</v>
      </c>
      <c r="BH206" s="5">
        <f t="shared" si="311"/>
        <v>1</v>
      </c>
      <c r="BI206" s="5">
        <f t="shared" si="312"/>
        <v>1</v>
      </c>
      <c r="BJ206" s="5">
        <f t="shared" si="313"/>
        <v>1</v>
      </c>
      <c r="BK206" s="5">
        <f t="shared" ref="BK206" si="496">IF(AND($BJ206=1,$O206=$AQ206),1,IF(AND($BJ206=1,$O206&gt;$AQ206,AR206="igen"),1,0))</f>
        <v>1</v>
      </c>
      <c r="BL206" s="4" t="str">
        <f t="shared" si="315"/>
        <v>Forráshiányos a feladat!</v>
      </c>
      <c r="BM206" s="5">
        <f t="shared" si="316"/>
        <v>0</v>
      </c>
      <c r="BN206" s="5">
        <f t="shared" si="317"/>
        <v>1</v>
      </c>
      <c r="BO206" s="5">
        <f t="shared" si="318"/>
        <v>0</v>
      </c>
      <c r="BP206" s="5">
        <f t="shared" si="319"/>
        <v>0</v>
      </c>
      <c r="BQ206" s="5">
        <f t="shared" si="320"/>
        <v>0</v>
      </c>
      <c r="BR206" s="9">
        <f t="shared" si="321"/>
        <v>0</v>
      </c>
      <c r="BS206" s="5">
        <f t="shared" si="322"/>
        <v>0</v>
      </c>
      <c r="BT206" s="5">
        <f t="shared" si="323"/>
        <v>0</v>
      </c>
      <c r="BU206" s="5">
        <f t="shared" si="324"/>
        <v>1</v>
      </c>
      <c r="BV206" s="5">
        <f t="shared" si="325"/>
        <v>1</v>
      </c>
      <c r="BW206" s="5">
        <f t="shared" si="326"/>
        <v>1</v>
      </c>
      <c r="BX206" s="5">
        <f t="shared" si="327"/>
        <v>1</v>
      </c>
      <c r="BY206" s="5">
        <f t="shared" si="328"/>
        <v>1</v>
      </c>
      <c r="BZ206" s="5">
        <f t="shared" si="329"/>
        <v>1</v>
      </c>
      <c r="CA206" s="5">
        <f t="shared" si="330"/>
        <v>1</v>
      </c>
      <c r="CB206" s="5">
        <f t="shared" si="331"/>
        <v>1</v>
      </c>
      <c r="CC206" s="5">
        <f t="shared" si="332"/>
        <v>1</v>
      </c>
      <c r="CD206" s="5" t="str">
        <f t="shared" si="333"/>
        <v>?</v>
      </c>
      <c r="CE206" s="4" t="str">
        <f t="shared" ref="CE206" si="497">IF($BA206=0,$CD206,IF($BG206=0,"I. ütem forrása nincs kitöltve!",IF($BJ206=0,"II. ütem forrása nincs kitöltve!",IF($BD206=1,"Költségek üteme nem megfelelő (az időtartam és a költség üteme eltér)!",IF(AND(BH206=0,$BA206=1,$BJ206=1,$BD206=1),"Kötelező cellák kitöltve, de az I. ütem forrása hibás!",IF(AND(BJ206=0,$BA206=1,$BJ206=1,$BD206=1),"Kötelező cellák kitöltve, de a II. ütem forrása hibás!",IF(AND($BO206=1,$AZ206&lt;30),"Nullás a rövidtávú feladat és rövid (hiányzik) a hozzá tartozó indoklás!",IF(AND($BP206=1,$AZ206&lt;30),"Nullás a hosszútávú feladat és rövid (hiányzik) a hozzá tartozó indoklás!",IF(AND(BN206=1,C206="1811_RENDKÍVÜLI"),"II. ütemre nem tervezhet Rendkívüli feladatot!",IF(BH206=0,AD206,IF(BK206=0,AS206,IF(AND(BC206=1,$P206&gt;$N206),"EM rendelet 2. melléklet terhére elszámolt költség nem lehet nagyobb az I. ütemre tervezett tényleges költségnél!",IF($AC206&gt;$N206,"Többlet forrást jelölt meg az I. ütemnél! A forrás ne legyen több a költségnél.",IF($AQ206&gt;$O206,"Többlet forrást jelölt meg a II. ütemnél! A forrás ne legyen több a költségnél.","Kitöltés rendben!"))))))))))))))</f>
        <v>Kitöltés rendben!</v>
      </c>
      <c r="CF206" s="5">
        <f t="shared" ref="CF206" si="498">IF(A206="Kitöltés rendben!",1,0)</f>
        <v>1</v>
      </c>
      <c r="CG206" s="5">
        <f t="shared" si="336"/>
        <v>0</v>
      </c>
      <c r="CH206" s="5">
        <f t="shared" si="337"/>
        <v>1</v>
      </c>
    </row>
    <row r="207" spans="1:86" s="2" customFormat="1" ht="45" hidden="1" customHeight="1" x14ac:dyDescent="0.25">
      <c r="A207" s="1" t="str">
        <f t="shared" si="297"/>
        <v>Kitöltés rendben!</v>
      </c>
      <c r="B207" s="203">
        <v>0</v>
      </c>
      <c r="C207" s="202" t="s">
        <v>113</v>
      </c>
      <c r="D207" s="204" t="s">
        <v>420</v>
      </c>
      <c r="E207" s="204" t="s">
        <v>462</v>
      </c>
      <c r="F207" s="205" t="str">
        <f>VLOOKUP($G207,Összesítő!$B:$F,2,FALSE)</f>
        <v>21-25423-1-001-00-03</v>
      </c>
      <c r="G207" s="202" t="s">
        <v>339</v>
      </c>
      <c r="H207" s="205" t="str">
        <f>AY207&amp;"_"&amp;AW207&amp;"_FIV_"&amp;LEFT(Előlap!$B$6,4)</f>
        <v>4271_204_FIV_2026</v>
      </c>
      <c r="I207" s="205" t="str">
        <f>VLOOKUP($G207,Összesítő!$B:$F,5,FALSE)</f>
        <v>Magyarszombatfa</v>
      </c>
      <c r="J207" s="205" t="str">
        <f>VLOOKUP($G207,Összesítő!$B:$F,4,FALSE)</f>
        <v>Magyarszombatfa Község Önkormányzata</v>
      </c>
      <c r="K207" s="7">
        <f t="shared" si="298"/>
        <v>0</v>
      </c>
      <c r="L207" s="203">
        <v>2027</v>
      </c>
      <c r="M207" s="203">
        <v>2027</v>
      </c>
      <c r="N207" s="13">
        <v>0</v>
      </c>
      <c r="O207" s="8">
        <v>0</v>
      </c>
      <c r="P207" s="8">
        <v>0</v>
      </c>
      <c r="R207" s="8">
        <v>0</v>
      </c>
      <c r="S207" s="8">
        <v>0</v>
      </c>
      <c r="T207" s="8">
        <v>0</v>
      </c>
      <c r="U207" s="8">
        <v>0</v>
      </c>
      <c r="V207" s="8">
        <v>0</v>
      </c>
      <c r="W207" s="8">
        <v>0</v>
      </c>
      <c r="X207" s="8">
        <v>0</v>
      </c>
      <c r="Y207" s="8">
        <v>0</v>
      </c>
      <c r="Z207" s="8">
        <v>0</v>
      </c>
      <c r="AA207" s="8">
        <v>0</v>
      </c>
      <c r="AB207" s="8">
        <v>0</v>
      </c>
      <c r="AC207" s="7">
        <f t="shared" si="299"/>
        <v>0</v>
      </c>
      <c r="AD207" s="3" t="str">
        <f t="shared" si="300"/>
        <v>A forrás egyenlő a költséggel (I.ütem).</v>
      </c>
      <c r="AF207" s="8">
        <v>0</v>
      </c>
      <c r="AG207" s="8">
        <v>0</v>
      </c>
      <c r="AH207" s="8">
        <v>0</v>
      </c>
      <c r="AI207" s="8">
        <v>0</v>
      </c>
      <c r="AJ207" s="8">
        <v>0</v>
      </c>
      <c r="AK207" s="8">
        <v>0</v>
      </c>
      <c r="AL207" s="8">
        <v>0</v>
      </c>
      <c r="AM207" s="8">
        <v>0</v>
      </c>
      <c r="AN207" s="8">
        <v>0</v>
      </c>
      <c r="AO207" s="8">
        <v>0</v>
      </c>
      <c r="AP207" s="8">
        <v>0</v>
      </c>
      <c r="AQ207" s="7">
        <f t="shared" si="301"/>
        <v>0</v>
      </c>
      <c r="AR207" s="202" t="s">
        <v>464</v>
      </c>
      <c r="AS207" s="3" t="str">
        <f t="shared" si="302"/>
        <v>Nem hosszútávú a feladat.</v>
      </c>
      <c r="AU207" s="204" t="s">
        <v>465</v>
      </c>
      <c r="AV207" s="204" t="s">
        <v>132</v>
      </c>
      <c r="AW207" s="205">
        <f>COUNTA($G$3:G207)</f>
        <v>204</v>
      </c>
      <c r="AY207" s="9">
        <f>VLOOKUP($G207,Összesítő!$B:$F,3,FALSE)</f>
        <v>4271</v>
      </c>
      <c r="AZ207" s="9">
        <f t="shared" si="303"/>
        <v>39</v>
      </c>
      <c r="BA207" s="5">
        <f t="shared" si="304"/>
        <v>1</v>
      </c>
      <c r="BB207" s="5" t="str">
        <f t="shared" si="305"/>
        <v>R</v>
      </c>
      <c r="BC207" s="5">
        <f t="shared" si="306"/>
        <v>1</v>
      </c>
      <c r="BD207" s="5">
        <f t="shared" si="307"/>
        <v>0</v>
      </c>
      <c r="BE207" s="5">
        <f t="shared" si="308"/>
        <v>0</v>
      </c>
      <c r="BF207" s="9" t="str">
        <f t="shared" si="309"/>
        <v>A forrás egyenlő a költséggel (I.ütem).</v>
      </c>
      <c r="BG207" s="5">
        <f t="shared" si="310"/>
        <v>1</v>
      </c>
      <c r="BH207" s="5">
        <f t="shared" si="311"/>
        <v>1</v>
      </c>
      <c r="BI207" s="5">
        <f t="shared" si="312"/>
        <v>0</v>
      </c>
      <c r="BJ207" s="5">
        <f t="shared" si="313"/>
        <v>1</v>
      </c>
      <c r="BK207" s="5">
        <f t="shared" si="314"/>
        <v>1</v>
      </c>
      <c r="BL207" s="4" t="str">
        <f t="shared" si="315"/>
        <v>Nem hosszútávú a feladat.</v>
      </c>
      <c r="BM207" s="5">
        <f t="shared" si="316"/>
        <v>1</v>
      </c>
      <c r="BN207" s="5">
        <f t="shared" si="317"/>
        <v>0</v>
      </c>
      <c r="BO207" s="5">
        <f t="shared" si="318"/>
        <v>1</v>
      </c>
      <c r="BP207" s="5">
        <f t="shared" si="319"/>
        <v>0</v>
      </c>
      <c r="BQ207" s="5">
        <f t="shared" si="320"/>
        <v>1</v>
      </c>
      <c r="BR207" s="9" t="str">
        <f t="shared" si="321"/>
        <v>Nincs hosszútávú terv!</v>
      </c>
      <c r="BS207" s="5">
        <f t="shared" si="322"/>
        <v>1</v>
      </c>
      <c r="BT207" s="5">
        <f t="shared" si="323"/>
        <v>0</v>
      </c>
      <c r="BU207" s="5">
        <f t="shared" si="324"/>
        <v>1</v>
      </c>
      <c r="BV207" s="5">
        <f t="shared" si="325"/>
        <v>1</v>
      </c>
      <c r="BW207" s="5">
        <f t="shared" si="326"/>
        <v>1</v>
      </c>
      <c r="BX207" s="5">
        <f t="shared" si="327"/>
        <v>1</v>
      </c>
      <c r="BY207" s="5">
        <f t="shared" si="328"/>
        <v>1</v>
      </c>
      <c r="BZ207" s="5">
        <f t="shared" si="329"/>
        <v>1</v>
      </c>
      <c r="CA207" s="5">
        <f t="shared" si="330"/>
        <v>1</v>
      </c>
      <c r="CB207" s="5">
        <f t="shared" si="331"/>
        <v>1</v>
      </c>
      <c r="CC207" s="5">
        <f t="shared" si="332"/>
        <v>1</v>
      </c>
      <c r="CD207" s="5" t="str">
        <f t="shared" si="333"/>
        <v>?</v>
      </c>
      <c r="CE207" s="4" t="str">
        <f t="shared" si="334"/>
        <v>Kitöltés rendben!</v>
      </c>
      <c r="CF207" s="5">
        <f t="shared" si="335"/>
        <v>1</v>
      </c>
      <c r="CG207" s="5">
        <f t="shared" si="336"/>
        <v>1</v>
      </c>
      <c r="CH207" s="5">
        <f t="shared" si="337"/>
        <v>0</v>
      </c>
    </row>
  </sheetData>
  <sheetProtection password="C9E2" sheet="1" objects="1" scenarios="1"/>
  <autoFilter ref="A2:CH207">
    <filterColumn colId="6">
      <filters>
        <filter val="S001 Szombathely-Kőszeg szennyvízelvezetési és -tisztítási rendszer"/>
      </filters>
    </filterColumn>
  </autoFilter>
  <mergeCells count="20">
    <mergeCell ref="G3"/>
    <mergeCell ref="B2"/>
    <mergeCell ref="C2"/>
    <mergeCell ref="D2"/>
    <mergeCell ref="E2"/>
    <mergeCell ref="F2"/>
    <mergeCell ref="G2"/>
    <mergeCell ref="B3"/>
    <mergeCell ref="C3"/>
    <mergeCell ref="D3"/>
    <mergeCell ref="E3"/>
    <mergeCell ref="F3"/>
    <mergeCell ref="R1:AC1"/>
    <mergeCell ref="AF1:AQ1"/>
    <mergeCell ref="G1"/>
    <mergeCell ref="B1"/>
    <mergeCell ref="C1"/>
    <mergeCell ref="D1"/>
    <mergeCell ref="E1"/>
    <mergeCell ref="F1"/>
  </mergeCells>
  <conditionalFormatting sqref="A3 A161:A207">
    <cfRule type="containsText" dxfId="45" priority="49" operator="containsText" text="Nincs VKR kiválasztva!">
      <formula>NOT(ISERROR(SEARCH("Nincs VKR kiválasztva!",A3)))</formula>
    </cfRule>
    <cfRule type="containsText" dxfId="44" priority="50" operator="containsText" text="Kitöltés rendben!">
      <formula>NOT(ISERROR(SEARCH("Kitöltés rendben!",A3)))</formula>
    </cfRule>
  </conditionalFormatting>
  <conditionalFormatting sqref="AD3 AD161:AD207 AS161:AS207">
    <cfRule type="containsText" dxfId="43" priority="48" operator="containsText" text="Kitöltés rendben!">
      <formula>NOT(ISERROR(SEARCH("Kitöltés rendben!",AD3)))</formula>
    </cfRule>
  </conditionalFormatting>
  <conditionalFormatting sqref="AS3">
    <cfRule type="containsText" dxfId="42" priority="47" operator="containsText" text="Kitöltés rendben!">
      <formula>NOT(ISERROR(SEARCH("Kitöltés rendben!",AS3)))</formula>
    </cfRule>
  </conditionalFormatting>
  <conditionalFormatting sqref="A4">
    <cfRule type="containsText" dxfId="41" priority="45" operator="containsText" text="Nincs VKR kiválasztva!">
      <formula>NOT(ISERROR(SEARCH("Nincs VKR kiválasztva!",A4)))</formula>
    </cfRule>
    <cfRule type="containsText" dxfId="40" priority="46" operator="containsText" text="Kitöltés rendben!">
      <formula>NOT(ISERROR(SEARCH("Kitöltés rendben!",A4)))</formula>
    </cfRule>
  </conditionalFormatting>
  <conditionalFormatting sqref="AD4">
    <cfRule type="containsText" dxfId="39" priority="44" operator="containsText" text="Kitöltés rendben!">
      <formula>NOT(ISERROR(SEARCH("Kitöltés rendben!",AD4)))</formula>
    </cfRule>
  </conditionalFormatting>
  <conditionalFormatting sqref="AS4">
    <cfRule type="containsText" dxfId="38" priority="43" operator="containsText" text="Kitöltés rendben!">
      <formula>NOT(ISERROR(SEARCH("Kitöltés rendben!",AS4)))</formula>
    </cfRule>
  </conditionalFormatting>
  <conditionalFormatting sqref="A5">
    <cfRule type="containsText" dxfId="37" priority="41" operator="containsText" text="Nincs VKR kiválasztva!">
      <formula>NOT(ISERROR(SEARCH("Nincs VKR kiválasztva!",A5)))</formula>
    </cfRule>
    <cfRule type="containsText" dxfId="36" priority="42" operator="containsText" text="Kitöltés rendben!">
      <formula>NOT(ISERROR(SEARCH("Kitöltés rendben!",A5)))</formula>
    </cfRule>
  </conditionalFormatting>
  <conditionalFormatting sqref="AD5">
    <cfRule type="containsText" dxfId="35" priority="40" operator="containsText" text="Kitöltés rendben!">
      <formula>NOT(ISERROR(SEARCH("Kitöltés rendben!",AD5)))</formula>
    </cfRule>
  </conditionalFormatting>
  <conditionalFormatting sqref="AS5">
    <cfRule type="containsText" dxfId="34" priority="39" operator="containsText" text="Kitöltés rendben!">
      <formula>NOT(ISERROR(SEARCH("Kitöltés rendben!",AS5)))</formula>
    </cfRule>
  </conditionalFormatting>
  <conditionalFormatting sqref="A6">
    <cfRule type="containsText" dxfId="33" priority="37" operator="containsText" text="Nincs VKR kiválasztva!">
      <formula>NOT(ISERROR(SEARCH("Nincs VKR kiválasztva!",A6)))</formula>
    </cfRule>
    <cfRule type="containsText" dxfId="32" priority="38" operator="containsText" text="Kitöltés rendben!">
      <formula>NOT(ISERROR(SEARCH("Kitöltés rendben!",A6)))</formula>
    </cfRule>
  </conditionalFormatting>
  <conditionalFormatting sqref="AD6">
    <cfRule type="containsText" dxfId="31" priority="36" operator="containsText" text="Kitöltés rendben!">
      <formula>NOT(ISERROR(SEARCH("Kitöltés rendben!",AD6)))</formula>
    </cfRule>
  </conditionalFormatting>
  <conditionalFormatting sqref="AS6">
    <cfRule type="containsText" dxfId="30" priority="35" operator="containsText" text="Kitöltés rendben!">
      <formula>NOT(ISERROR(SEARCH("Kitöltés rendben!",AS6)))</formula>
    </cfRule>
  </conditionalFormatting>
  <conditionalFormatting sqref="A7:A59">
    <cfRule type="containsText" dxfId="29" priority="33" operator="containsText" text="Nincs VKR kiválasztva!">
      <formula>NOT(ISERROR(SEARCH("Nincs VKR kiválasztva!",A7)))</formula>
    </cfRule>
    <cfRule type="containsText" dxfId="28" priority="34" operator="containsText" text="Kitöltés rendben!">
      <formula>NOT(ISERROR(SEARCH("Kitöltés rendben!",A7)))</formula>
    </cfRule>
  </conditionalFormatting>
  <conditionalFormatting sqref="AD7:AD59">
    <cfRule type="containsText" dxfId="27" priority="32" operator="containsText" text="Kitöltés rendben!">
      <formula>NOT(ISERROR(SEARCH("Kitöltés rendben!",AD7)))</formula>
    </cfRule>
  </conditionalFormatting>
  <conditionalFormatting sqref="AS7:AS59">
    <cfRule type="containsText" dxfId="26" priority="31" operator="containsText" text="Kitöltés rendben!">
      <formula>NOT(ISERROR(SEARCH("Kitöltés rendben!",AS7)))</formula>
    </cfRule>
  </conditionalFormatting>
  <conditionalFormatting sqref="A60">
    <cfRule type="containsText" dxfId="25" priority="29" operator="containsText" text="Nincs VKR kiválasztva!">
      <formula>NOT(ISERROR(SEARCH("Nincs VKR kiválasztva!",A60)))</formula>
    </cfRule>
    <cfRule type="containsText" dxfId="24" priority="30" operator="containsText" text="Kitöltés rendben!">
      <formula>NOT(ISERROR(SEARCH("Kitöltés rendben!",A60)))</formula>
    </cfRule>
  </conditionalFormatting>
  <conditionalFormatting sqref="AD60">
    <cfRule type="containsText" dxfId="23" priority="28" operator="containsText" text="Kitöltés rendben!">
      <formula>NOT(ISERROR(SEARCH("Kitöltés rendben!",AD60)))</formula>
    </cfRule>
  </conditionalFormatting>
  <conditionalFormatting sqref="AS60">
    <cfRule type="containsText" dxfId="22" priority="27" operator="containsText" text="Kitöltés rendben!">
      <formula>NOT(ISERROR(SEARCH("Kitöltés rendben!",AS60)))</formula>
    </cfRule>
  </conditionalFormatting>
  <conditionalFormatting sqref="A61 A63:A90">
    <cfRule type="containsText" dxfId="21" priority="25" operator="containsText" text="Nincs VKR kiválasztva!">
      <formula>NOT(ISERROR(SEARCH("Nincs VKR kiválasztva!",A61)))</formula>
    </cfRule>
    <cfRule type="containsText" dxfId="20" priority="26" operator="containsText" text="Kitöltés rendben!">
      <formula>NOT(ISERROR(SEARCH("Kitöltés rendben!",A61)))</formula>
    </cfRule>
  </conditionalFormatting>
  <conditionalFormatting sqref="AD61:AD90">
    <cfRule type="containsText" dxfId="19" priority="24" operator="containsText" text="Kitöltés rendben!">
      <formula>NOT(ISERROR(SEARCH("Kitöltés rendben!",AD61)))</formula>
    </cfRule>
  </conditionalFormatting>
  <conditionalFormatting sqref="AS61:AS90">
    <cfRule type="containsText" dxfId="18" priority="23" operator="containsText" text="Kitöltés rendben!">
      <formula>NOT(ISERROR(SEARCH("Kitöltés rendben!",AS61)))</formula>
    </cfRule>
  </conditionalFormatting>
  <conditionalFormatting sqref="A91:A110">
    <cfRule type="containsText" dxfId="17" priority="21" operator="containsText" text="Nincs VKR kiválasztva!">
      <formula>NOT(ISERROR(SEARCH("Nincs VKR kiválasztva!",A91)))</formula>
    </cfRule>
    <cfRule type="containsText" dxfId="16" priority="22" operator="containsText" text="Kitöltés rendben!">
      <formula>NOT(ISERROR(SEARCH("Kitöltés rendben!",A91)))</formula>
    </cfRule>
  </conditionalFormatting>
  <conditionalFormatting sqref="AD91:AD110">
    <cfRule type="containsText" dxfId="15" priority="20" operator="containsText" text="Kitöltés rendben!">
      <formula>NOT(ISERROR(SEARCH("Kitöltés rendben!",AD91)))</formula>
    </cfRule>
  </conditionalFormatting>
  <conditionalFormatting sqref="AS91:AS110">
    <cfRule type="containsText" dxfId="14" priority="19" operator="containsText" text="Kitöltés rendben!">
      <formula>NOT(ISERROR(SEARCH("Kitöltés rendben!",AS91)))</formula>
    </cfRule>
  </conditionalFormatting>
  <conditionalFormatting sqref="A111:A128">
    <cfRule type="containsText" dxfId="13" priority="17" operator="containsText" text="Nincs VKR kiválasztva!">
      <formula>NOT(ISERROR(SEARCH("Nincs VKR kiválasztva!",A111)))</formula>
    </cfRule>
    <cfRule type="containsText" dxfId="12" priority="18" operator="containsText" text="Kitöltés rendben!">
      <formula>NOT(ISERROR(SEARCH("Kitöltés rendben!",A111)))</formula>
    </cfRule>
  </conditionalFormatting>
  <conditionalFormatting sqref="AD111:AD128">
    <cfRule type="containsText" dxfId="11" priority="16" operator="containsText" text="Kitöltés rendben!">
      <formula>NOT(ISERROR(SEARCH("Kitöltés rendben!",AD111)))</formula>
    </cfRule>
  </conditionalFormatting>
  <conditionalFormatting sqref="AS111:AS128">
    <cfRule type="containsText" dxfId="10" priority="15" operator="containsText" text="Kitöltés rendben!">
      <formula>NOT(ISERROR(SEARCH("Kitöltés rendben!",AS111)))</formula>
    </cfRule>
  </conditionalFormatting>
  <conditionalFormatting sqref="A129">
    <cfRule type="containsText" dxfId="9" priority="13" operator="containsText" text="Nincs VKR kiválasztva!">
      <formula>NOT(ISERROR(SEARCH("Nincs VKR kiválasztva!",A129)))</formula>
    </cfRule>
    <cfRule type="containsText" dxfId="8" priority="14" operator="containsText" text="Kitöltés rendben!">
      <formula>NOT(ISERROR(SEARCH("Kitöltés rendben!",A129)))</formula>
    </cfRule>
  </conditionalFormatting>
  <conditionalFormatting sqref="AD129">
    <cfRule type="containsText" dxfId="7" priority="12" operator="containsText" text="Kitöltés rendben!">
      <formula>NOT(ISERROR(SEARCH("Kitöltés rendben!",AD129)))</formula>
    </cfRule>
  </conditionalFormatting>
  <conditionalFormatting sqref="AS129">
    <cfRule type="containsText" dxfId="6" priority="11" operator="containsText" text="Kitöltés rendben!">
      <formula>NOT(ISERROR(SEARCH("Kitöltés rendben!",AS129)))</formula>
    </cfRule>
  </conditionalFormatting>
  <conditionalFormatting sqref="A130:A160">
    <cfRule type="containsText" dxfId="5" priority="9" operator="containsText" text="Nincs VKR kiválasztva!">
      <formula>NOT(ISERROR(SEARCH("Nincs VKR kiválasztva!",A130)))</formula>
    </cfRule>
    <cfRule type="containsText" dxfId="4" priority="10" operator="containsText" text="Kitöltés rendben!">
      <formula>NOT(ISERROR(SEARCH("Kitöltés rendben!",A130)))</formula>
    </cfRule>
  </conditionalFormatting>
  <conditionalFormatting sqref="AD130:AD160">
    <cfRule type="containsText" dxfId="3" priority="8" operator="containsText" text="Kitöltés rendben!">
      <formula>NOT(ISERROR(SEARCH("Kitöltés rendben!",AD130)))</formula>
    </cfRule>
  </conditionalFormatting>
  <conditionalFormatting sqref="AS130:AS160">
    <cfRule type="containsText" dxfId="2" priority="7" operator="containsText" text="Kitöltés rendben!">
      <formula>NOT(ISERROR(SEARCH("Kitöltés rendben!",AS130)))</formula>
    </cfRule>
  </conditionalFormatting>
  <conditionalFormatting sqref="A62">
    <cfRule type="containsText" dxfId="1" priority="1" operator="containsText" text="Nincs VKR kiválasztva!">
      <formula>NOT(ISERROR(SEARCH("Nincs VKR kiválasztva!",A62)))</formula>
    </cfRule>
    <cfRule type="containsText" dxfId="0" priority="2" operator="containsText" text="Kitöltés rendben!">
      <formula>NOT(ISERROR(SEARCH("Kitöltés rendben!",A62)))</formula>
    </cfRule>
  </conditionalFormatting>
  <dataValidations count="2">
    <dataValidation type="list" allowBlank="1" showInputMessage="1" showErrorMessage="1" sqref="AR3:AR207">
      <formula1>"nem,igen"</formula1>
    </dataValidation>
    <dataValidation type="whole" allowBlank="1" showInputMessage="1" showErrorMessage="1" sqref="L3:M207">
      <formula1>2027</formula1>
      <formula2>2036</formula2>
    </dataValidation>
  </dataValidations>
  <pageMargins left="0.7" right="0.7" top="0.75" bottom="0.75" header="0.3" footer="0.3"/>
  <pageSetup paperSize="9" orientation="portrait"/>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Összesítő!$B$4:$B$99999</xm:f>
          </x14:formula1>
          <xm:sqref>G3:G207</xm:sqref>
        </x14:dataValidation>
        <x14:dataValidation type="list" allowBlank="1" showInputMessage="1" showErrorMessage="1">
          <x14:formula1>
            <xm:f>adat!$C$3:$C$25</xm:f>
          </x14:formula1>
          <xm:sqref>C3:C207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
  <sheetViews>
    <sheetView zoomScale="85" zoomScaleNormal="85" workbookViewId="0">
      <pane ySplit="1" topLeftCell="A3" activePane="bottomLeft" state="frozen"/>
      <selection pane="bottomLeft" activeCell="B1" sqref="B1"/>
    </sheetView>
  </sheetViews>
  <sheetFormatPr defaultColWidth="9.140625" defaultRowHeight="15" x14ac:dyDescent="0.25"/>
  <cols>
    <col min="1" max="1" width="7" style="41" bestFit="1" customWidth="1"/>
    <col min="2" max="2" width="12.140625" style="41" bestFit="1" customWidth="1"/>
    <col min="3" max="3" width="49.85546875" style="41" bestFit="1" customWidth="1"/>
    <col min="4" max="4" width="26.140625" style="41" bestFit="1" customWidth="1"/>
    <col min="5" max="5" width="20.140625" style="41" bestFit="1" customWidth="1"/>
    <col min="6" max="6" width="15" style="41" bestFit="1" customWidth="1"/>
    <col min="7" max="7" width="126.7109375" style="41" bestFit="1" customWidth="1"/>
    <col min="8" max="10" width="5.85546875" style="41" bestFit="1" customWidth="1"/>
    <col min="11" max="11" width="11.7109375" style="41" customWidth="1"/>
    <col min="12" max="12" width="12.5703125" style="41" customWidth="1"/>
    <col min="13" max="13" width="12.140625" style="41" bestFit="1" customWidth="1"/>
    <col min="14" max="14" width="13.28515625" style="41" bestFit="1" customWidth="1"/>
    <col min="15" max="15" width="119.5703125" style="41" customWidth="1"/>
    <col min="16" max="16" width="14.85546875" style="41" customWidth="1"/>
    <col min="17" max="17" width="22.28515625" style="41" customWidth="1"/>
    <col min="18" max="18" width="18.85546875" style="41" customWidth="1"/>
    <col min="19" max="19" width="4.7109375" style="41" bestFit="1" customWidth="1"/>
    <col min="20" max="20" width="121.28515625" style="41" bestFit="1" customWidth="1"/>
    <col min="21" max="21" width="13.28515625" style="41" bestFit="1" customWidth="1"/>
    <col min="22" max="22" width="8.5703125" style="41" customWidth="1"/>
    <col min="23" max="23" width="16.42578125" style="41" customWidth="1"/>
    <col min="24" max="24" width="31.28515625" style="41" customWidth="1"/>
    <col min="25" max="25" width="32" style="41" bestFit="1" customWidth="1"/>
    <col min="26" max="26" width="13.28515625" style="41" bestFit="1" customWidth="1"/>
    <col min="27" max="27" width="9.140625" style="41" customWidth="1"/>
    <col min="28" max="16384" width="9.140625" style="41"/>
  </cols>
  <sheetData>
    <row r="1" spans="1:26" ht="60.75" x14ac:dyDescent="0.25">
      <c r="A1" s="40">
        <v>2027</v>
      </c>
      <c r="B1" s="43" t="s">
        <v>0</v>
      </c>
      <c r="C1" s="44"/>
      <c r="D1" s="44"/>
      <c r="E1" s="44"/>
      <c r="F1" s="44"/>
      <c r="G1" s="140"/>
      <c r="H1" s="241" t="s">
        <v>1</v>
      </c>
      <c r="I1" s="242"/>
      <c r="J1" s="243"/>
      <c r="K1" s="49"/>
      <c r="L1" s="49"/>
      <c r="M1" s="83" t="s">
        <v>2</v>
      </c>
      <c r="N1" s="47"/>
      <c r="O1" s="48"/>
      <c r="P1" s="49"/>
      <c r="Q1" s="49"/>
      <c r="R1" s="49"/>
      <c r="S1" s="50" t="s">
        <v>3</v>
      </c>
      <c r="T1" s="51"/>
      <c r="U1" s="52" t="s">
        <v>4</v>
      </c>
      <c r="V1" s="49"/>
      <c r="W1" s="49"/>
      <c r="X1" s="50" t="s">
        <v>5</v>
      </c>
      <c r="Y1" s="53"/>
      <c r="Z1" s="52" t="s">
        <v>4</v>
      </c>
    </row>
    <row r="2" spans="1:26" ht="57.75" x14ac:dyDescent="0.25">
      <c r="B2" s="141" t="s">
        <v>6</v>
      </c>
      <c r="C2" s="84" t="s">
        <v>7</v>
      </c>
      <c r="D2" s="85" t="s">
        <v>8</v>
      </c>
      <c r="E2" s="86" t="s">
        <v>9</v>
      </c>
      <c r="F2" s="87" t="s">
        <v>10</v>
      </c>
      <c r="G2" s="142" t="s">
        <v>11</v>
      </c>
      <c r="H2" s="244"/>
      <c r="I2" s="245"/>
      <c r="J2" s="246"/>
      <c r="K2" s="49"/>
      <c r="L2" s="49"/>
      <c r="M2" s="88" t="s">
        <v>6</v>
      </c>
      <c r="N2" s="45" t="s">
        <v>12</v>
      </c>
      <c r="O2" s="46" t="s">
        <v>13</v>
      </c>
      <c r="P2" s="49"/>
      <c r="Q2" s="49"/>
      <c r="R2" s="49"/>
      <c r="S2" s="54">
        <f>IF($Y2="","",COUNTA(T$2:$Y2))</f>
        <v>3</v>
      </c>
      <c r="T2" s="55" t="s">
        <v>14</v>
      </c>
      <c r="U2" s="56"/>
      <c r="V2" s="49"/>
      <c r="W2" s="49"/>
      <c r="X2" s="57" t="str">
        <f>IF($AD2="","",COUNTA(Y$2:$AD2))</f>
        <v/>
      </c>
      <c r="Y2" s="58" t="s">
        <v>15</v>
      </c>
      <c r="Z2" s="59"/>
    </row>
    <row r="3" spans="1:26" ht="75" x14ac:dyDescent="0.25">
      <c r="B3" s="143">
        <v>1</v>
      </c>
      <c r="C3" s="89" t="s">
        <v>16</v>
      </c>
      <c r="D3" s="233" t="s">
        <v>17</v>
      </c>
      <c r="E3" s="90" t="s">
        <v>18</v>
      </c>
      <c r="F3" s="91"/>
      <c r="G3" s="92" t="s">
        <v>19</v>
      </c>
      <c r="H3" s="144"/>
      <c r="I3" s="145"/>
      <c r="J3" s="146"/>
      <c r="K3" s="49"/>
      <c r="L3" s="49"/>
      <c r="M3" s="96">
        <f>IF(N3="","",COUNTA(N$3:$S3))</f>
        <v>3</v>
      </c>
      <c r="N3" s="60" t="s">
        <v>20</v>
      </c>
      <c r="O3" s="61" t="s">
        <v>21</v>
      </c>
      <c r="P3" s="49"/>
      <c r="Q3" s="49"/>
      <c r="R3" s="49"/>
      <c r="S3" s="62">
        <f>IF($Y3="","",COUNTA(T$2:$Y3))</f>
        <v>5</v>
      </c>
      <c r="T3" s="63"/>
      <c r="U3" s="64"/>
      <c r="V3" s="49"/>
      <c r="W3" s="49"/>
      <c r="X3" s="65" t="str">
        <f>IF($AD3="","",COUNTA(Y$2:$AD3))</f>
        <v/>
      </c>
      <c r="Y3" s="66" t="s">
        <v>22</v>
      </c>
      <c r="Z3" s="67"/>
    </row>
    <row r="4" spans="1:26" ht="15.75" x14ac:dyDescent="0.25">
      <c r="B4" s="147">
        <v>2</v>
      </c>
      <c r="C4" s="97" t="s">
        <v>23</v>
      </c>
      <c r="D4" s="234"/>
      <c r="E4" s="98" t="s">
        <v>24</v>
      </c>
      <c r="F4" s="99"/>
      <c r="G4" s="100" t="s">
        <v>25</v>
      </c>
      <c r="H4" s="93"/>
      <c r="I4" s="94"/>
      <c r="J4" s="95"/>
      <c r="K4" s="49"/>
      <c r="L4" s="49"/>
      <c r="M4" s="101">
        <f>IF(N4="","",COUNTA(N$3:$S4))</f>
        <v>6</v>
      </c>
      <c r="N4" s="68" t="s">
        <v>26</v>
      </c>
      <c r="O4" s="69" t="s">
        <v>27</v>
      </c>
      <c r="P4" s="49"/>
      <c r="Q4" s="49"/>
      <c r="R4" s="49"/>
      <c r="S4" s="62">
        <f>IF($Y4="","",COUNTA(T$2:$Y4))</f>
        <v>8</v>
      </c>
      <c r="T4" s="70" t="s">
        <v>28</v>
      </c>
      <c r="U4" s="64"/>
      <c r="V4" s="49"/>
      <c r="W4" s="49"/>
      <c r="X4" s="65" t="str">
        <f>IF($AD4="","",COUNTA(Y$2:$AD4))</f>
        <v/>
      </c>
      <c r="Y4" s="66" t="s">
        <v>29</v>
      </c>
      <c r="Z4" s="67"/>
    </row>
    <row r="5" spans="1:26" ht="63" x14ac:dyDescent="0.25">
      <c r="B5" s="147">
        <v>3</v>
      </c>
      <c r="C5" s="97" t="s">
        <v>30</v>
      </c>
      <c r="D5" s="234"/>
      <c r="E5" s="98" t="s">
        <v>31</v>
      </c>
      <c r="F5" s="99"/>
      <c r="G5" s="100" t="s">
        <v>32</v>
      </c>
      <c r="H5" s="93"/>
      <c r="I5" s="94"/>
      <c r="J5" s="95"/>
      <c r="K5" s="49"/>
      <c r="L5" s="49"/>
      <c r="M5" s="101">
        <f>IF(N5="","",COUNTA(N$3:$S5))</f>
        <v>8</v>
      </c>
      <c r="N5" s="68" t="s">
        <v>33</v>
      </c>
      <c r="O5" s="71"/>
      <c r="P5" s="49"/>
      <c r="Q5" s="49"/>
      <c r="R5" s="49"/>
      <c r="S5" s="62">
        <f>IF($Y5="","",COUNTA(T$2:$Y5))</f>
        <v>11</v>
      </c>
      <c r="T5" s="63" t="s">
        <v>34</v>
      </c>
      <c r="U5" s="64"/>
      <c r="V5" s="49"/>
      <c r="W5" s="49"/>
      <c r="X5" s="65" t="str">
        <f>IF($AD5="","",COUNTA(Y$2:$AD5))</f>
        <v/>
      </c>
      <c r="Y5" s="66" t="s">
        <v>35</v>
      </c>
      <c r="Z5" s="67"/>
    </row>
    <row r="6" spans="1:26" ht="47.25" x14ac:dyDescent="0.25">
      <c r="B6" s="148">
        <v>4</v>
      </c>
      <c r="C6" s="97" t="s">
        <v>36</v>
      </c>
      <c r="D6" s="235"/>
      <c r="E6" s="102" t="s">
        <v>37</v>
      </c>
      <c r="F6" s="99"/>
      <c r="G6" s="149" t="s">
        <v>38</v>
      </c>
      <c r="H6" s="93"/>
      <c r="I6" s="94"/>
      <c r="J6" s="95"/>
      <c r="K6" s="49"/>
      <c r="L6" s="49"/>
      <c r="M6" s="101">
        <f>IF(N6="","",COUNTA(N$3:$S6))</f>
        <v>11</v>
      </c>
      <c r="N6" s="68" t="s">
        <v>39</v>
      </c>
      <c r="O6" s="71" t="s">
        <v>40</v>
      </c>
      <c r="P6" s="49"/>
      <c r="Q6" s="49"/>
      <c r="R6" s="49"/>
      <c r="S6" s="62">
        <f>IF($Y6="","",COUNTA(T$2:$Y6))</f>
        <v>14</v>
      </c>
      <c r="T6" s="63" t="s">
        <v>41</v>
      </c>
      <c r="U6" s="64"/>
      <c r="V6" s="49"/>
      <c r="W6" s="49"/>
      <c r="X6" s="72" t="str">
        <f>IF($AD6="","",COUNTA(Y$2:$AD6))</f>
        <v/>
      </c>
      <c r="Y6" s="73" t="s">
        <v>42</v>
      </c>
      <c r="Z6" s="74"/>
    </row>
    <row r="7" spans="1:26" ht="31.5" x14ac:dyDescent="0.25">
      <c r="B7" s="150">
        <v>5</v>
      </c>
      <c r="C7" s="103" t="s">
        <v>43</v>
      </c>
      <c r="D7" s="236"/>
      <c r="E7" s="104" t="s">
        <v>44</v>
      </c>
      <c r="F7" s="105"/>
      <c r="G7" s="151" t="s">
        <v>45</v>
      </c>
      <c r="H7" s="152"/>
      <c r="I7" s="153"/>
      <c r="J7" s="154"/>
      <c r="K7" s="49"/>
      <c r="L7" s="49"/>
      <c r="M7" s="106">
        <f>IF(N7="","",COUNTA(N$3:$S7))</f>
        <v>14</v>
      </c>
      <c r="N7" s="75" t="s">
        <v>46</v>
      </c>
      <c r="O7" s="76" t="s">
        <v>47</v>
      </c>
      <c r="P7" s="49"/>
      <c r="Q7" s="49"/>
      <c r="R7" s="49"/>
      <c r="S7" s="62" t="str">
        <f>IF($Y7="","",COUNTA(T$2:$Y7))</f>
        <v/>
      </c>
      <c r="T7" s="63" t="s">
        <v>48</v>
      </c>
      <c r="U7" s="64"/>
      <c r="V7" s="49"/>
      <c r="W7" s="49"/>
      <c r="X7" s="49"/>
      <c r="Y7" s="49"/>
      <c r="Z7" s="49"/>
    </row>
    <row r="8" spans="1:26" ht="45" customHeight="1" x14ac:dyDescent="0.25">
      <c r="B8" s="155">
        <v>6</v>
      </c>
      <c r="C8" s="107" t="s">
        <v>49</v>
      </c>
      <c r="D8" s="237" t="s">
        <v>50</v>
      </c>
      <c r="E8" s="247" t="s">
        <v>51</v>
      </c>
      <c r="F8" s="108" t="s">
        <v>52</v>
      </c>
      <c r="G8" s="109" t="s">
        <v>53</v>
      </c>
      <c r="H8" s="156"/>
      <c r="I8" s="157"/>
      <c r="J8" s="158"/>
      <c r="K8" s="49"/>
      <c r="L8" s="49"/>
      <c r="M8" s="106">
        <f>IF(N8="","",COUNTA(N$3:$S8))</f>
        <v>17</v>
      </c>
      <c r="N8" s="75" t="s">
        <v>54</v>
      </c>
      <c r="O8" s="76" t="s">
        <v>55</v>
      </c>
      <c r="P8" s="49"/>
      <c r="Q8" s="49"/>
      <c r="R8" s="49"/>
      <c r="S8" s="62" t="str">
        <f>IF($Y8="","",COUNTA(T$2:$Y8))</f>
        <v/>
      </c>
      <c r="T8" s="63" t="s">
        <v>56</v>
      </c>
      <c r="U8" s="64"/>
      <c r="V8" s="49"/>
      <c r="W8" s="49"/>
      <c r="X8" s="49"/>
      <c r="Y8" s="49"/>
      <c r="Z8" s="49"/>
    </row>
    <row r="9" spans="1:26" ht="63" customHeight="1" x14ac:dyDescent="0.25">
      <c r="B9" s="159">
        <v>7</v>
      </c>
      <c r="C9" s="110" t="s">
        <v>57</v>
      </c>
      <c r="D9" s="238"/>
      <c r="E9" s="248"/>
      <c r="F9" s="111" t="s">
        <v>58</v>
      </c>
      <c r="G9" s="112" t="s">
        <v>59</v>
      </c>
      <c r="H9" s="93"/>
      <c r="I9" s="94"/>
      <c r="J9" s="95"/>
      <c r="K9" s="49"/>
      <c r="L9" s="49"/>
      <c r="M9" s="106">
        <f>IF(N9="","",COUNTA(N$3:$S9))</f>
        <v>20</v>
      </c>
      <c r="N9" s="75" t="s">
        <v>60</v>
      </c>
      <c r="O9" s="76" t="s">
        <v>61</v>
      </c>
      <c r="P9" s="49"/>
      <c r="Q9" s="49"/>
      <c r="R9" s="49"/>
      <c r="S9" s="62" t="str">
        <f>IF($Y9="","",COUNTA(T$2:$Y9))</f>
        <v/>
      </c>
      <c r="T9" s="63" t="s">
        <v>62</v>
      </c>
      <c r="U9" s="64"/>
      <c r="V9" s="49"/>
      <c r="W9" s="49"/>
      <c r="X9" s="49"/>
      <c r="Y9" s="49"/>
      <c r="Z9" s="49"/>
    </row>
    <row r="10" spans="1:26" ht="47.25" customHeight="1" x14ac:dyDescent="0.25">
      <c r="B10" s="159">
        <v>8</v>
      </c>
      <c r="C10" s="110" t="s">
        <v>63</v>
      </c>
      <c r="D10" s="238"/>
      <c r="E10" s="160" t="s">
        <v>64</v>
      </c>
      <c r="F10" s="111" t="s">
        <v>65</v>
      </c>
      <c r="G10" s="112" t="s">
        <v>66</v>
      </c>
      <c r="H10" s="161"/>
      <c r="I10" s="162"/>
      <c r="J10" s="163"/>
      <c r="K10" s="49"/>
      <c r="L10" s="49"/>
      <c r="M10" s="106">
        <f>IF(N10="","",COUNTA(N$3:$S10))</f>
        <v>22</v>
      </c>
      <c r="N10" s="75" t="s">
        <v>67</v>
      </c>
      <c r="O10" s="76"/>
      <c r="P10" s="49"/>
      <c r="Q10" s="49"/>
      <c r="R10" s="49"/>
      <c r="S10" s="62" t="str">
        <f>IF($Y10="","",COUNTA(T$2:$Y10))</f>
        <v/>
      </c>
      <c r="T10" s="63" t="s">
        <v>68</v>
      </c>
      <c r="U10" s="64"/>
      <c r="V10" s="49"/>
      <c r="W10" s="49"/>
      <c r="X10" s="49"/>
      <c r="Y10" s="49"/>
      <c r="Z10" s="49"/>
    </row>
    <row r="11" spans="1:26" ht="75" x14ac:dyDescent="0.25">
      <c r="B11" s="159">
        <v>9</v>
      </c>
      <c r="C11" s="110" t="s">
        <v>69</v>
      </c>
      <c r="D11" s="238"/>
      <c r="E11" s="130" t="s">
        <v>70</v>
      </c>
      <c r="F11" s="113"/>
      <c r="G11" s="112" t="s">
        <v>71</v>
      </c>
      <c r="H11" s="93"/>
      <c r="I11" s="94"/>
      <c r="J11" s="95"/>
      <c r="K11" s="49"/>
      <c r="L11" s="49"/>
      <c r="M11" s="106">
        <f>IF(N11="","",COUNTA(N$3:$S11))</f>
        <v>25</v>
      </c>
      <c r="N11" s="75" t="s">
        <v>72</v>
      </c>
      <c r="O11" s="77" t="s">
        <v>73</v>
      </c>
      <c r="P11" s="49"/>
      <c r="Q11" s="49"/>
      <c r="R11" s="49"/>
      <c r="S11" s="62" t="str">
        <f>IF($Y11="","",COUNTA(T$2:$Y11))</f>
        <v/>
      </c>
      <c r="T11" s="63" t="s">
        <v>74</v>
      </c>
      <c r="U11" s="64"/>
      <c r="V11" s="49"/>
      <c r="W11" s="49"/>
      <c r="X11" s="49"/>
      <c r="Y11" s="49"/>
      <c r="Z11" s="49"/>
    </row>
    <row r="12" spans="1:26" ht="63" x14ac:dyDescent="0.25">
      <c r="B12" s="164">
        <v>10</v>
      </c>
      <c r="C12" s="114" t="s">
        <v>75</v>
      </c>
      <c r="D12" s="239"/>
      <c r="E12" s="115" t="s">
        <v>37</v>
      </c>
      <c r="F12" s="116"/>
      <c r="G12" s="124" t="s">
        <v>76</v>
      </c>
      <c r="H12" s="93"/>
      <c r="I12" s="94"/>
      <c r="J12" s="95"/>
      <c r="K12" s="49"/>
      <c r="L12" s="49"/>
      <c r="M12" s="117">
        <f>IF(N12="","",COUNTA(N$3:$S12))</f>
        <v>27</v>
      </c>
      <c r="N12" s="78" t="s">
        <v>77</v>
      </c>
      <c r="O12" s="79"/>
      <c r="P12" s="49"/>
      <c r="Q12" s="49"/>
      <c r="R12" s="49"/>
      <c r="S12" s="62" t="str">
        <f>IF($Y12="","",COUNTA(T$2:$Y12))</f>
        <v/>
      </c>
      <c r="T12" s="63" t="s">
        <v>78</v>
      </c>
      <c r="U12" s="64"/>
      <c r="V12" s="49"/>
      <c r="W12" s="49"/>
      <c r="X12" s="49"/>
      <c r="Y12" s="49"/>
      <c r="Z12" s="49"/>
    </row>
    <row r="13" spans="1:26" ht="15.75" x14ac:dyDescent="0.25">
      <c r="B13" s="165">
        <v>11</v>
      </c>
      <c r="C13" s="118" t="s">
        <v>79</v>
      </c>
      <c r="D13" s="240"/>
      <c r="E13" s="119" t="s">
        <v>44</v>
      </c>
      <c r="F13" s="120"/>
      <c r="G13" s="166" t="s">
        <v>80</v>
      </c>
      <c r="H13" s="152"/>
      <c r="I13" s="153"/>
      <c r="J13" s="154"/>
      <c r="K13" s="49"/>
      <c r="L13" s="49"/>
      <c r="M13" s="49"/>
      <c r="N13" s="49"/>
      <c r="O13" s="49"/>
      <c r="P13" s="49"/>
      <c r="Q13" s="49"/>
      <c r="R13" s="49"/>
      <c r="S13" s="62" t="str">
        <f>IF($Y13="","",COUNTA(T$2:$Y13))</f>
        <v/>
      </c>
      <c r="T13" s="63" t="s">
        <v>81</v>
      </c>
      <c r="U13" s="64"/>
      <c r="V13" s="49"/>
      <c r="W13" s="49"/>
      <c r="X13" s="49"/>
      <c r="Y13" s="49"/>
      <c r="Z13" s="49"/>
    </row>
    <row r="14" spans="1:26" ht="15.75" x14ac:dyDescent="0.25">
      <c r="B14" s="143">
        <v>12</v>
      </c>
      <c r="C14" s="89" t="s">
        <v>82</v>
      </c>
      <c r="D14" s="128" t="s">
        <v>83</v>
      </c>
      <c r="E14" s="121"/>
      <c r="F14" s="122"/>
      <c r="G14" s="92" t="s">
        <v>84</v>
      </c>
      <c r="H14" s="167"/>
      <c r="I14" s="168"/>
      <c r="J14" s="169"/>
      <c r="K14" s="49"/>
      <c r="L14" s="49"/>
      <c r="M14" s="49"/>
      <c r="N14" s="49"/>
      <c r="O14" s="49"/>
      <c r="P14" s="49"/>
      <c r="Q14" s="49"/>
      <c r="R14" s="49"/>
      <c r="S14" s="62" t="str">
        <f>IF($Y14="","",COUNTA(T$2:$Y14))</f>
        <v/>
      </c>
      <c r="T14" s="63" t="s">
        <v>85</v>
      </c>
      <c r="U14" s="64"/>
      <c r="V14" s="49"/>
      <c r="W14" s="49"/>
      <c r="X14" s="49"/>
      <c r="Y14" s="49"/>
      <c r="Z14" s="49"/>
    </row>
    <row r="15" spans="1:26" ht="30" customHeight="1" x14ac:dyDescent="0.25">
      <c r="B15" s="155">
        <v>13</v>
      </c>
      <c r="C15" s="107" t="s">
        <v>86</v>
      </c>
      <c r="D15" s="237" t="s">
        <v>87</v>
      </c>
      <c r="E15" s="129" t="s">
        <v>88</v>
      </c>
      <c r="F15" s="123"/>
      <c r="G15" s="109" t="s">
        <v>89</v>
      </c>
      <c r="H15" s="170">
        <v>221</v>
      </c>
      <c r="I15" s="171">
        <v>222</v>
      </c>
      <c r="J15" s="172">
        <v>223</v>
      </c>
      <c r="K15" s="49"/>
      <c r="L15" s="49"/>
      <c r="M15" s="49"/>
      <c r="N15" s="49"/>
      <c r="O15" s="49"/>
      <c r="P15" s="49"/>
      <c r="Q15" s="49"/>
      <c r="R15" s="49"/>
      <c r="S15" s="62" t="str">
        <f>IF($Y15="","",COUNTA(T$2:$Y15))</f>
        <v/>
      </c>
      <c r="T15" s="63" t="s">
        <v>90</v>
      </c>
      <c r="U15" s="64"/>
      <c r="V15" s="49"/>
      <c r="W15" s="49"/>
      <c r="X15" s="49"/>
      <c r="Y15" s="49"/>
      <c r="Z15" s="49"/>
    </row>
    <row r="16" spans="1:26" ht="30" x14ac:dyDescent="0.25">
      <c r="B16" s="159">
        <v>14</v>
      </c>
      <c r="C16" s="110" t="s">
        <v>91</v>
      </c>
      <c r="D16" s="238"/>
      <c r="E16" s="130" t="s">
        <v>92</v>
      </c>
      <c r="F16" s="116"/>
      <c r="G16" s="112" t="s">
        <v>93</v>
      </c>
      <c r="H16" s="93">
        <v>224</v>
      </c>
      <c r="I16" s="94"/>
      <c r="J16" s="95"/>
      <c r="K16" s="49"/>
      <c r="L16" s="49"/>
      <c r="M16" s="49"/>
      <c r="N16" s="49"/>
      <c r="O16" s="49"/>
      <c r="P16" s="49"/>
      <c r="Q16" s="49"/>
      <c r="R16" s="49"/>
      <c r="S16" s="80" t="str">
        <f>IF($Y16="","",COUNTA(T$2:$Y16))</f>
        <v/>
      </c>
      <c r="T16" s="81" t="s">
        <v>42</v>
      </c>
      <c r="U16" s="82"/>
      <c r="V16" s="49"/>
      <c r="W16" s="49"/>
      <c r="X16" s="49"/>
      <c r="Y16" s="49"/>
      <c r="Z16" s="49"/>
    </row>
    <row r="17" spans="2:26" ht="30" customHeight="1" x14ac:dyDescent="0.25">
      <c r="B17" s="159">
        <v>15</v>
      </c>
      <c r="C17" s="110" t="s">
        <v>94</v>
      </c>
      <c r="D17" s="238"/>
      <c r="E17" s="130" t="s">
        <v>51</v>
      </c>
      <c r="F17" s="116"/>
      <c r="G17" s="112" t="s">
        <v>95</v>
      </c>
      <c r="H17" s="161"/>
      <c r="I17" s="162"/>
      <c r="J17" s="163"/>
      <c r="K17" s="49"/>
      <c r="L17" s="49"/>
      <c r="M17" s="49"/>
      <c r="N17" s="49"/>
      <c r="O17" s="49"/>
      <c r="P17" s="49"/>
      <c r="Q17" s="49"/>
      <c r="R17" s="49"/>
      <c r="S17" s="49"/>
      <c r="T17" s="49"/>
      <c r="U17" s="49"/>
      <c r="V17" s="49"/>
      <c r="W17" s="49"/>
      <c r="X17" s="49"/>
      <c r="Y17" s="49"/>
      <c r="Z17" s="49"/>
    </row>
    <row r="18" spans="2:26" ht="15.75" x14ac:dyDescent="0.25">
      <c r="B18" s="159">
        <v>16</v>
      </c>
      <c r="C18" s="110" t="s">
        <v>96</v>
      </c>
      <c r="D18" s="238"/>
      <c r="E18" s="130" t="s">
        <v>70</v>
      </c>
      <c r="F18" s="116"/>
      <c r="G18" s="112" t="s">
        <v>97</v>
      </c>
      <c r="H18" s="93"/>
      <c r="I18" s="94"/>
      <c r="J18" s="95"/>
      <c r="K18" s="49"/>
      <c r="L18" s="49"/>
      <c r="M18" s="49"/>
      <c r="N18" s="49"/>
      <c r="O18" s="49"/>
      <c r="P18" s="49"/>
      <c r="Q18" s="49"/>
      <c r="R18" s="49"/>
      <c r="S18" s="49"/>
      <c r="T18" s="49"/>
      <c r="U18" s="49"/>
      <c r="V18" s="49"/>
      <c r="W18" s="49"/>
      <c r="X18" s="49"/>
      <c r="Y18" s="49"/>
      <c r="Z18" s="49"/>
    </row>
    <row r="19" spans="2:26" ht="30" customHeight="1" x14ac:dyDescent="0.25">
      <c r="B19" s="164">
        <v>17</v>
      </c>
      <c r="C19" s="114" t="s">
        <v>98</v>
      </c>
      <c r="D19" s="239"/>
      <c r="E19" s="115" t="s">
        <v>37</v>
      </c>
      <c r="F19" s="116"/>
      <c r="G19" s="112" t="s">
        <v>99</v>
      </c>
      <c r="H19" s="93"/>
      <c r="I19" s="94"/>
      <c r="J19" s="95"/>
      <c r="K19" s="49"/>
      <c r="L19" s="49"/>
      <c r="M19" s="49"/>
      <c r="N19" s="49"/>
      <c r="O19" s="49"/>
      <c r="P19" s="49"/>
      <c r="Q19" s="49"/>
      <c r="R19" s="49"/>
      <c r="S19" s="49"/>
      <c r="T19" s="49"/>
      <c r="U19" s="49"/>
      <c r="V19" s="49"/>
      <c r="W19" s="49"/>
      <c r="X19" s="49"/>
      <c r="Y19" s="49"/>
      <c r="Z19" s="49"/>
    </row>
    <row r="20" spans="2:26" ht="30" x14ac:dyDescent="0.25">
      <c r="B20" s="164">
        <v>18</v>
      </c>
      <c r="C20" s="114" t="s">
        <v>100</v>
      </c>
      <c r="D20" s="239"/>
      <c r="E20" s="115" t="s">
        <v>44</v>
      </c>
      <c r="F20" s="116"/>
      <c r="G20" s="124" t="s">
        <v>101</v>
      </c>
      <c r="H20" s="173">
        <v>226</v>
      </c>
      <c r="I20" s="174">
        <v>228</v>
      </c>
      <c r="J20" s="175"/>
      <c r="K20" s="49"/>
      <c r="L20" s="49"/>
      <c r="M20" s="49"/>
      <c r="N20" s="49"/>
      <c r="O20" s="49"/>
      <c r="P20" s="49"/>
      <c r="Q20" s="49"/>
      <c r="R20" s="49"/>
      <c r="S20" s="49"/>
      <c r="T20" s="49"/>
      <c r="U20" s="49"/>
      <c r="V20" s="49"/>
      <c r="W20" s="49"/>
      <c r="X20" s="49"/>
      <c r="Y20" s="49"/>
      <c r="Z20" s="49"/>
    </row>
    <row r="21" spans="2:26" ht="31.5" x14ac:dyDescent="0.25">
      <c r="B21" s="176">
        <v>19</v>
      </c>
      <c r="C21" s="125" t="s">
        <v>102</v>
      </c>
      <c r="D21" s="126" t="s">
        <v>103</v>
      </c>
      <c r="E21" s="121"/>
      <c r="F21" s="122"/>
      <c r="G21" s="127" t="s">
        <v>104</v>
      </c>
      <c r="H21" s="177">
        <v>225</v>
      </c>
      <c r="I21" s="138"/>
      <c r="J21" s="139"/>
      <c r="K21" s="49"/>
      <c r="L21" s="49"/>
      <c r="M21" s="49"/>
      <c r="N21" s="49"/>
      <c r="O21" s="49"/>
      <c r="P21" s="49"/>
      <c r="Q21" s="49"/>
      <c r="R21" s="49"/>
      <c r="S21" s="49"/>
      <c r="T21" s="49"/>
      <c r="U21" s="49"/>
      <c r="V21" s="49"/>
      <c r="W21" s="49"/>
      <c r="X21" s="49"/>
      <c r="Y21" s="49"/>
      <c r="Z21" s="49"/>
    </row>
    <row r="22" spans="2:26" ht="30" x14ac:dyDescent="0.25">
      <c r="B22" s="178">
        <v>20</v>
      </c>
      <c r="C22" s="131" t="s">
        <v>105</v>
      </c>
      <c r="D22" s="179" t="s">
        <v>106</v>
      </c>
      <c r="E22" s="133"/>
      <c r="F22" s="134"/>
      <c r="G22" s="135" t="s">
        <v>107</v>
      </c>
      <c r="H22" s="180">
        <v>230</v>
      </c>
      <c r="I22" s="181"/>
      <c r="J22" s="182"/>
      <c r="K22" s="49"/>
      <c r="L22" s="49"/>
      <c r="M22" s="49"/>
      <c r="N22" s="49"/>
      <c r="O22" s="49"/>
      <c r="P22" s="49"/>
      <c r="Q22" s="49"/>
      <c r="R22" s="49"/>
      <c r="S22" s="49"/>
      <c r="T22" s="49"/>
      <c r="U22" s="49"/>
      <c r="V22" s="49"/>
      <c r="W22" s="49"/>
      <c r="X22" s="49"/>
      <c r="Y22" s="49"/>
      <c r="Z22" s="49"/>
    </row>
    <row r="23" spans="2:26" ht="15.75" x14ac:dyDescent="0.25">
      <c r="B23" s="176">
        <v>21</v>
      </c>
      <c r="C23" s="125" t="s">
        <v>108</v>
      </c>
      <c r="D23" s="126" t="s">
        <v>109</v>
      </c>
      <c r="E23" s="121"/>
      <c r="F23" s="122"/>
      <c r="G23" s="127" t="s">
        <v>110</v>
      </c>
      <c r="H23" s="180"/>
      <c r="I23" s="181"/>
      <c r="J23" s="182"/>
    </row>
    <row r="24" spans="2:26" ht="30" x14ac:dyDescent="0.25">
      <c r="B24" s="178">
        <v>22</v>
      </c>
      <c r="C24" s="131" t="s">
        <v>111</v>
      </c>
      <c r="D24" s="132" t="s">
        <v>44</v>
      </c>
      <c r="E24" s="133"/>
      <c r="F24" s="134"/>
      <c r="G24" s="135" t="s">
        <v>112</v>
      </c>
      <c r="H24" s="177"/>
      <c r="I24" s="138"/>
      <c r="J24" s="139"/>
    </row>
    <row r="25" spans="2:26" ht="15.75" x14ac:dyDescent="0.25">
      <c r="B25" s="176">
        <v>23</v>
      </c>
      <c r="C25" s="125" t="s">
        <v>113</v>
      </c>
      <c r="D25" s="136" t="s">
        <v>114</v>
      </c>
      <c r="E25" s="137"/>
      <c r="F25" s="137"/>
      <c r="G25" s="127" t="s">
        <v>115</v>
      </c>
      <c r="H25" s="177"/>
      <c r="I25" s="138"/>
      <c r="J25" s="139"/>
    </row>
  </sheetData>
  <mergeCells count="5">
    <mergeCell ref="D3:D7"/>
    <mergeCell ref="D8:D13"/>
    <mergeCell ref="H1:J2"/>
    <mergeCell ref="E8:E9"/>
    <mergeCell ref="D15:D20"/>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row r="1" spans="1:1" x14ac:dyDescent="0.25">
      <c r="A1" t="s">
        <v>132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5"/>
  <sheetViews>
    <sheetView workbookViewId="0"/>
  </sheetViews>
  <sheetFormatPr defaultRowHeight="15" x14ac:dyDescent="0.25"/>
  <sheetData>
    <row r="1" spans="1:1" x14ac:dyDescent="0.25">
      <c r="A1" t="s">
        <v>132</v>
      </c>
    </row>
    <row r="2" spans="1:1" x14ac:dyDescent="0.25">
      <c r="A2" t="s">
        <v>412</v>
      </c>
    </row>
    <row r="3" spans="1:1" x14ac:dyDescent="0.25">
      <c r="A3" s="249" t="s">
        <v>413</v>
      </c>
    </row>
    <row r="4" spans="1:1" x14ac:dyDescent="0.25">
      <c r="A4" t="s">
        <v>132</v>
      </c>
    </row>
    <row r="5" spans="1:1" x14ac:dyDescent="0.25">
      <c r="A5" t="s">
        <v>132</v>
      </c>
    </row>
  </sheetData>
  <mergeCells count="1">
    <mergeCell ref="A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6</vt:i4>
      </vt:variant>
    </vt:vector>
  </HeadingPairs>
  <TitlesOfParts>
    <vt:vector size="6" baseType="lpstr">
      <vt:lpstr>Előlap</vt:lpstr>
      <vt:lpstr>Összesítő</vt:lpstr>
      <vt:lpstr>B_SZV_1A</vt:lpstr>
      <vt:lpstr>adat</vt:lpstr>
      <vt:lpstr>Kitöltési útmutató</vt:lpstr>
      <vt:lpstr>Megjegyzés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Szalamin Róbert</dc:creator>
  <cp:lastModifiedBy>Németh-Lenkay Brigitta</cp:lastModifiedBy>
  <dcterms:created xsi:type="dcterms:W3CDTF">2026-07-29T12:01:38Z</dcterms:created>
  <dcterms:modified xsi:type="dcterms:W3CDTF">2026-08-10T06:38:44Z</dcterms:modified>
</cp:coreProperties>
</file>